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835"/>
  </bookViews>
  <sheets>
    <sheet name="Лист1" sheetId="1" r:id="rId1"/>
    <sheet name="Лист2" sheetId="2" r:id="rId2"/>
    <sheet name="Лист3" sheetId="3" r:id="rId3"/>
  </sheets>
  <calcPr calcId="124519" iterateDelta="1E-4"/>
</workbook>
</file>

<file path=xl/calcChain.xml><?xml version="1.0" encoding="utf-8"?>
<calcChain xmlns="http://schemas.openxmlformats.org/spreadsheetml/2006/main">
  <c r="F48" i="1"/>
  <c r="G56"/>
  <c r="H49"/>
  <c r="H48" s="1"/>
  <c r="H38"/>
  <c r="H37" s="1"/>
  <c r="G38"/>
  <c r="G37" s="1"/>
  <c r="F23"/>
  <c r="F22" s="1"/>
  <c r="H23"/>
  <c r="G23"/>
  <c r="H33"/>
  <c r="H32" s="1"/>
  <c r="G33"/>
  <c r="G32" s="1"/>
  <c r="G10"/>
  <c r="H10"/>
  <c r="F10"/>
  <c r="G48" l="1"/>
  <c r="F56"/>
  <c r="G9"/>
  <c r="F31" l="1"/>
  <c r="F9"/>
  <c r="F46"/>
  <c r="F45" s="1"/>
  <c r="H56"/>
  <c r="H9"/>
  <c r="G29"/>
  <c r="G28" s="1"/>
  <c r="H29"/>
  <c r="H28" s="1"/>
  <c r="F29"/>
  <c r="F28" s="1"/>
  <c r="G7"/>
  <c r="G6" s="1"/>
  <c r="H7"/>
  <c r="H6" s="1"/>
  <c r="F7"/>
  <c r="F6" s="1"/>
  <c r="G54"/>
  <c r="H54"/>
  <c r="F54"/>
  <c r="G46"/>
  <c r="G45" s="1"/>
  <c r="H46"/>
  <c r="H45" s="1"/>
  <c r="G41"/>
  <c r="G40" s="1"/>
  <c r="H41"/>
  <c r="H40" s="1"/>
  <c r="F41"/>
  <c r="F40" s="1"/>
  <c r="G35"/>
  <c r="G34" s="1"/>
  <c r="H35"/>
  <c r="H34" s="1"/>
  <c r="F35"/>
  <c r="F34" s="1"/>
  <c r="G31"/>
  <c r="H31"/>
  <c r="G26"/>
  <c r="H26"/>
  <c r="F26"/>
  <c r="F25" s="1"/>
  <c r="G53" l="1"/>
  <c r="G65" s="1"/>
  <c r="H53"/>
  <c r="H65" s="1"/>
  <c r="F53"/>
  <c r="F65" s="1"/>
</calcChain>
</file>

<file path=xl/sharedStrings.xml><?xml version="1.0" encoding="utf-8"?>
<sst xmlns="http://schemas.openxmlformats.org/spreadsheetml/2006/main" count="171" uniqueCount="124">
  <si>
    <t>(тыс. руб.)</t>
  </si>
  <si>
    <t>Наименование</t>
  </si>
  <si>
    <t>ЦСР</t>
  </si>
  <si>
    <t>ВР</t>
  </si>
  <si>
    <t>Рз</t>
  </si>
  <si>
    <t>ПР</t>
  </si>
  <si>
    <r>
      <t xml:space="preserve">Муниципальная программа </t>
    </r>
    <r>
      <rPr>
        <b/>
        <sz val="12"/>
        <color theme="1"/>
        <rFont val="Times New Roman"/>
        <family val="1"/>
        <charset val="204"/>
      </rPr>
      <t>Поливянского</t>
    </r>
    <r>
      <rPr>
        <b/>
        <sz val="12"/>
        <color rgb="FF000000"/>
        <rFont val="Times New Roman"/>
        <family val="1"/>
        <charset val="204"/>
      </rPr>
      <t xml:space="preserve"> сельского поселения  "Социальная поддержка граждан"</t>
    </r>
  </si>
  <si>
    <t>01 0 00 00000</t>
  </si>
  <si>
    <t>01 1 00 00000</t>
  </si>
  <si>
    <t>02 0 00 00000</t>
  </si>
  <si>
    <t>02 1 11 28020</t>
  </si>
  <si>
    <t>02 3 00 28270</t>
  </si>
  <si>
    <t>Расходы на осуществление мероприятий по организации и содержанию мест захоронения в рамках подпрограммы "Благоустройство территории" муниципальной программы Поливянского сельского поселения "Обеспечение качественными жилищно-коммунальными услугами населения" (Иные закупки товаров, работ и услуг для обеспечения государственных (муниципальных) нужд)</t>
  </si>
  <si>
    <t>Муниципальная программа Поливянского сельского поселения «Обеспечение общественного порядка и противодействие преступности»</t>
  </si>
  <si>
    <t>03 0 00 00000</t>
  </si>
  <si>
    <t>Муниципальная программа Поливянского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</si>
  <si>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04 0 00 00000</t>
  </si>
  <si>
    <t xml:space="preserve"> </t>
  </si>
  <si>
    <t>240 </t>
  </si>
  <si>
    <t>10 </t>
  </si>
  <si>
    <t>05 0 00 00000</t>
  </si>
  <si>
    <r>
      <t>Муниципальная программа Поливянского сельского поселения  «Развитие физической культуры и спорта в Поливянском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сельском поселении»</t>
    </r>
  </si>
  <si>
    <t>07 0 00 00000</t>
  </si>
  <si>
    <t xml:space="preserve"> Муниципальная программа «Развитие муниципального управления и муниципальной службы в Поливянском сельском поселении, дополнительное профессиональное образование лиц, занятых в системе   местного самоуправления»</t>
  </si>
  <si>
    <t>11 0 00 00000</t>
  </si>
  <si>
    <t>Муниципальная программа» «Энергоэффективность и развитие энергетики»</t>
  </si>
  <si>
    <t>13 0 00 00000</t>
  </si>
  <si>
    <t>Муниципальная программа «Информационное общество»</t>
  </si>
  <si>
    <t>15 0 00 00000</t>
  </si>
  <si>
    <t>15 1 00 00000</t>
  </si>
  <si>
    <t>15 1 00 28170</t>
  </si>
  <si>
    <r>
      <t>Реализация иных функций Администрации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Поливянского сельского поселения</t>
    </r>
  </si>
  <si>
    <t>99 0 00 00000</t>
  </si>
  <si>
    <t>Финансовое обеспечение непредвиденных расходов</t>
  </si>
  <si>
    <t>99 1 00 00000</t>
  </si>
  <si>
    <t>99 1 00 90100</t>
  </si>
  <si>
    <t>Иные непрограммные мероприятия</t>
  </si>
  <si>
    <t>99 9 00 00000</t>
  </si>
  <si>
    <t>99 9 00 22960</t>
  </si>
  <si>
    <t>99 9 00 99990</t>
  </si>
  <si>
    <t>99 9 00 51180</t>
  </si>
  <si>
    <t>99 9 00 72390</t>
  </si>
  <si>
    <t>Всего</t>
  </si>
  <si>
    <t>99 9 00 90350</t>
  </si>
  <si>
    <t>99 9 00 90110</t>
  </si>
  <si>
    <t>Расходы на осуществление переданных полномочий по вопросам местного значения (Иные межбюджетные трансферты)</t>
  </si>
  <si>
    <t>99 9 00 87010</t>
  </si>
  <si>
    <t>Муниципальная программа Поливянского сельского поселения «Развитие культуры и туризма»</t>
  </si>
  <si>
    <t>2025год</t>
  </si>
  <si>
    <t>01</t>
  </si>
  <si>
    <t>05</t>
  </si>
  <si>
    <t>03</t>
  </si>
  <si>
    <t>09</t>
  </si>
  <si>
    <t>08</t>
  </si>
  <si>
    <t>04</t>
  </si>
  <si>
    <t>02</t>
  </si>
  <si>
    <t>07</t>
  </si>
  <si>
    <t>2026год</t>
  </si>
  <si>
    <t>Муниципальная программа "Молодежь Поливянского сельского поселения"</t>
  </si>
  <si>
    <t>Расходы на выплаты муниципальной пенсии за выслугу лет лицам, замещавшим  муниципальные должности и должности муниципальной службы в муниципальном образовании "Поливянское сельское поселение" (Социальное обеспечение и иные выплаты населению)</t>
  </si>
  <si>
    <t>01 4 01 28360</t>
  </si>
  <si>
    <t>Комплекс процессных мероприятий «Социальная поддержка отдельных категорий граждан»</t>
  </si>
  <si>
    <t>02 4 01 00000</t>
  </si>
  <si>
    <t>Комплекс процессных мероприятий «Благоустройство территории Поливянского сельского поселения»</t>
  </si>
  <si>
    <t>Расходы на уличное освещение (Закупка товаров, работ и услуг )</t>
  </si>
  <si>
    <t>Расходы на ремонт и обслуживание объектов газоснабжения (Иные закупки товаров, работ и услуг )</t>
  </si>
  <si>
    <t>02 4 01 28270</t>
  </si>
  <si>
    <t>Расходы на осуществление мероприятий по прочим мероприятиям  (Иные закупки товаров, работ и услуг )</t>
  </si>
  <si>
    <t>Расходы на осуществление мероприятий по озеленению  (Иные закупки товаров, работ и услуг)</t>
  </si>
  <si>
    <t>02 4 01 28320</t>
  </si>
  <si>
    <t>02 4 01 28330</t>
  </si>
  <si>
    <t>02 4 01 28340</t>
  </si>
  <si>
    <t>03 4 01 00000</t>
  </si>
  <si>
    <t>03 4 01 28040</t>
  </si>
  <si>
    <t>04 4 01 00000</t>
  </si>
  <si>
    <t>04 4 01 28010</t>
  </si>
  <si>
    <t>05 4 01 00000</t>
  </si>
  <si>
    <t>05 4 01 00590</t>
  </si>
  <si>
    <t>07 4 01 00000</t>
  </si>
  <si>
    <t>07 4 01 28100</t>
  </si>
  <si>
    <t>12 4 01 25500</t>
  </si>
  <si>
    <t>Комплекс процессных мероприятий «Профилактика экстремизма и терроризма в Поливянском  сельском  поселении»</t>
  </si>
  <si>
    <t>Расходы по повышению эффективности охраны общественного порядка и противодействие преступности (Иные закупки товаров, работ и услуг )</t>
  </si>
  <si>
    <t>Комплекс процессных мероприятий «Пожарная безопасность»</t>
  </si>
  <si>
    <t>Мероприятия по обеспечению пожарной безопасности (Иные закупки товаров, работ и услуг )</t>
  </si>
  <si>
    <t>Комплекс процессных мероприятий «Развитие культурно-досуговой деятельности»</t>
  </si>
  <si>
    <t>Расходы на обеспечение деятельности (оказание услуг) муниципальных  учреждений Поливянского сельского поселения (Предоставление субсидий бюджетным, автономным учреждениям и иным некоммерческим организациям)</t>
  </si>
  <si>
    <t>Муниципальная программа Поливянского сельского поселения «Формирование современной городской среды на территории Поливянского сельского поселения»</t>
  </si>
  <si>
    <t>Комплекс процессных мероприятий «Инициативные проекты»</t>
  </si>
  <si>
    <t>Расходы на реализацию инициативных проектов (Иные закупки товаров, работ и услуг)</t>
  </si>
  <si>
    <t>08 4 02 28310</t>
  </si>
  <si>
    <t>Расходы по развитию массовой физической культуры и спорта  (Закупка товаров, работ и услуг для обеспечения государственных (муниципальных) нужд)</t>
  </si>
  <si>
    <t>Комплекс процессных мероприятий «Развитие физической культуры и спорта»</t>
  </si>
  <si>
    <t>Расходы на проведение культурно-массовых мероприятий среди молодежи, изготовление баннеров, приобретение памятных подарков..(Прочая закупка товаров, работ и услуг).(Прочая закупка товаров, работ и услуг для обеспечения государственных (муниципальных) нужд)</t>
  </si>
  <si>
    <t>Комплекс процессных мероприятий «Формирование патриотизма и гражданственности в молодежной среде»</t>
  </si>
  <si>
    <t>12 4 01 00000</t>
  </si>
  <si>
    <t>Комплекс процессных мероприятий «Развитие и модернизация электрических сетей, включая сети уличного освещения»</t>
  </si>
  <si>
    <t>13 4 02 00000</t>
  </si>
  <si>
    <t>13 4 02 28150</t>
  </si>
  <si>
    <t>08 0 00 00000</t>
  </si>
  <si>
    <t>08 4 02 00000</t>
  </si>
  <si>
    <t xml:space="preserve">Расходы по замене ламп накаливания и других неэффективных элементов освещения, в том числе светильников, на энергосберегающие   (Иные закупки товаров, работ и услуг) </t>
  </si>
  <si>
    <t>Комплекс процессных мероприятий «Развитие цифровых технологий»</t>
  </si>
  <si>
    <t>Расходы на информационное сопровождение деятельности Администрации Поливянского сельского поселения (Иные закупки товаров, работ и услуг)</t>
  </si>
  <si>
    <t>Расход на выплаты по оплате труда работников аппарата Администрации Поливянского сельского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</si>
  <si>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 (Иные закупки товаров, работ и услуг для обеспечения государственных (муниципальных) нужд)</t>
  </si>
  <si>
    <t>Расходы на обеспечение деятельности аппарата Администрации Поливянского сельского поселения  (Уплата налога на имущество организаций и земельного налога)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</si>
  <si>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(Закупка товаров, работ и услуг )</t>
  </si>
  <si>
    <t>11 4 01 00110</t>
  </si>
  <si>
    <t>11 4 01 00190</t>
  </si>
  <si>
    <t>Уплата членского взноса в Совет муниципальных образований Ростовской области (Уплата налогов, сборов и иных платежей)</t>
  </si>
  <si>
    <t>11 4 01 99020</t>
  </si>
  <si>
    <t>Оценка  имущества, признание прав и регулирование отношений по муниципальной собственности Поливянского сельского поселения (Иные закупки товаров, работ и услуг )</t>
  </si>
  <si>
    <t>Реализация направления расходов обеспечения деятельности расходов  бюджета Поливянского сельского поселения  (Иные закупки товаров, работ и услуг )</t>
  </si>
  <si>
    <t>Расходы по осуществлению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</si>
  <si>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по осуществлению первичного воинского учета на территориях, где отсутствуют военные комиссариаты (Иные закупки товаров, работ и услуг )</t>
  </si>
  <si>
    <t>Условно утвержденные расходы по иным непрограмным мероприятиям  (Специальные расходы)</t>
  </si>
  <si>
    <t xml:space="preserve">Расходы на подготовку и проведение выборов депутатов Собрания депутатов Поливянского сельского поселения </t>
  </si>
  <si>
    <t>Резервный фонд Администрации Поливянского сельского поселения на финансовое обеспечение непредвиденных расходов в(Резервные средства)</t>
  </si>
  <si>
    <t>2027год</t>
  </si>
  <si>
    <t>Распределение бюджетных ассигнований по целевым статьям (муниципальным  программам Поливянского сельского поселения Песчанокопского района  и непрограммным направлениям деятельности), группам и подгруппам видов расходов, разделам, подразделам классификации расходов  бюджета Поливянского сельского поселения Песчанокопского района на 2025 год и на плановый период 2026 и 2027 годов</t>
  </si>
  <si>
    <t>14</t>
  </si>
  <si>
    <t>Муниципальная программа Поливянского сельского поселения «Обеспечение качественными жилищно-комунальными услугами населения Поливянского сельского поселения"</t>
  </si>
  <si>
    <t xml:space="preserve">Приложение 6 к решению Собрания депутатов Поливянского сельского поселения от    .11.2024 №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</si>
</sst>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?"/>
    <numFmt numFmtId="166" formatCode="#,##0.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4" fillId="0" borderId="0" xfId="0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right" wrapText="1"/>
    </xf>
    <xf numFmtId="164" fontId="5" fillId="0" borderId="3" xfId="0" applyNumberFormat="1" applyFont="1" applyBorder="1" applyAlignment="1">
      <alignment horizontal="right" wrapText="1"/>
    </xf>
    <xf numFmtId="164" fontId="4" fillId="0" borderId="2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vertical="top" wrapText="1"/>
    </xf>
    <xf numFmtId="164" fontId="5" fillId="0" borderId="5" xfId="0" applyNumberFormat="1" applyFont="1" applyBorder="1" applyAlignment="1">
      <alignment horizontal="right" wrapText="1"/>
    </xf>
    <xf numFmtId="49" fontId="5" fillId="0" borderId="3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wrapText="1"/>
    </xf>
    <xf numFmtId="164" fontId="4" fillId="0" borderId="7" xfId="0" applyNumberFormat="1" applyFont="1" applyBorder="1" applyAlignment="1">
      <alignment horizontal="right" wrapText="1"/>
    </xf>
    <xf numFmtId="0" fontId="8" fillId="0" borderId="3" xfId="0" applyFont="1" applyBorder="1" applyAlignment="1">
      <alignment horizontal="center" wrapText="1"/>
    </xf>
    <xf numFmtId="164" fontId="5" fillId="0" borderId="7" xfId="0" applyNumberFormat="1" applyFont="1" applyBorder="1" applyAlignment="1">
      <alignment horizontal="right" wrapText="1"/>
    </xf>
    <xf numFmtId="49" fontId="5" fillId="0" borderId="7" xfId="0" applyNumberFormat="1" applyFont="1" applyBorder="1" applyAlignment="1">
      <alignment horizontal="center" wrapText="1"/>
    </xf>
    <xf numFmtId="164" fontId="5" fillId="0" borderId="8" xfId="0" applyNumberFormat="1" applyFont="1" applyBorder="1" applyAlignment="1">
      <alignment horizontal="right" wrapText="1"/>
    </xf>
    <xf numFmtId="49" fontId="5" fillId="0" borderId="10" xfId="0" applyNumberFormat="1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9" fillId="0" borderId="11" xfId="0" applyNumberFormat="1" applyFont="1" applyBorder="1" applyAlignment="1">
      <alignment wrapText="1"/>
    </xf>
    <xf numFmtId="0" fontId="1" fillId="0" borderId="5" xfId="0" applyFont="1" applyBorder="1" applyAlignment="1">
      <alignment wrapText="1"/>
    </xf>
    <xf numFmtId="165" fontId="10" fillId="0" borderId="12" xfId="0" applyNumberFormat="1" applyFont="1" applyBorder="1" applyAlignment="1" applyProtection="1">
      <alignment horizontal="justify" vertical="center" wrapText="1"/>
    </xf>
    <xf numFmtId="0" fontId="3" fillId="0" borderId="3" xfId="0" applyFont="1" applyBorder="1" applyAlignment="1">
      <alignment wrapText="1"/>
    </xf>
    <xf numFmtId="166" fontId="10" fillId="0" borderId="12" xfId="0" applyNumberFormat="1" applyFont="1" applyBorder="1" applyAlignment="1" applyProtection="1">
      <alignment horizontal="right" wrapText="1"/>
    </xf>
    <xf numFmtId="166" fontId="10" fillId="0" borderId="12" xfId="0" applyNumberFormat="1" applyFont="1" applyBorder="1" applyAlignment="1" applyProtection="1">
      <alignment horizontal="right"/>
    </xf>
    <xf numFmtId="166" fontId="8" fillId="0" borderId="12" xfId="0" applyNumberFormat="1" applyFont="1" applyBorder="1" applyAlignment="1" applyProtection="1">
      <alignment horizontal="right" wrapText="1"/>
    </xf>
    <xf numFmtId="165" fontId="10" fillId="0" borderId="11" xfId="0" applyNumberFormat="1" applyFont="1" applyBorder="1" applyAlignment="1" applyProtection="1">
      <alignment horizontal="justify" vertical="center" wrapText="1"/>
    </xf>
    <xf numFmtId="49" fontId="10" fillId="0" borderId="12" xfId="0" applyNumberFormat="1" applyFont="1" applyBorder="1" applyAlignment="1" applyProtection="1">
      <alignment horizontal="center" vertical="center" wrapText="1"/>
    </xf>
    <xf numFmtId="49" fontId="11" fillId="0" borderId="12" xfId="0" applyNumberFormat="1" applyFont="1" applyBorder="1" applyAlignment="1" applyProtection="1">
      <alignment horizontal="center" wrapText="1"/>
    </xf>
    <xf numFmtId="165" fontId="9" fillId="0" borderId="11" xfId="0" applyNumberFormat="1" applyFont="1" applyBorder="1" applyAlignment="1" applyProtection="1">
      <alignment horizontal="left" vertical="center" wrapText="1"/>
    </xf>
    <xf numFmtId="165" fontId="9" fillId="0" borderId="12" xfId="0" applyNumberFormat="1" applyFont="1" applyBorder="1" applyAlignment="1" applyProtection="1">
      <alignment horizontal="justify" vertical="center" wrapText="1"/>
    </xf>
    <xf numFmtId="0" fontId="12" fillId="0" borderId="2" xfId="0" applyFont="1" applyBorder="1" applyAlignment="1">
      <alignment wrapText="1"/>
    </xf>
    <xf numFmtId="49" fontId="5" fillId="0" borderId="3" xfId="0" applyNumberFormat="1" applyFont="1" applyFill="1" applyBorder="1" applyAlignment="1">
      <alignment horizontal="center" wrapText="1"/>
    </xf>
    <xf numFmtId="49" fontId="5" fillId="0" borderId="10" xfId="0" applyNumberFormat="1" applyFont="1" applyFill="1" applyBorder="1" applyAlignment="1">
      <alignment horizontal="center" wrapText="1"/>
    </xf>
    <xf numFmtId="164" fontId="4" fillId="0" borderId="1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 wrapText="1"/>
    </xf>
    <xf numFmtId="164" fontId="5" fillId="0" borderId="4" xfId="0" applyNumberFormat="1" applyFont="1" applyBorder="1" applyAlignment="1">
      <alignment horizontal="right" wrapText="1"/>
    </xf>
    <xf numFmtId="164" fontId="5" fillId="0" borderId="2" xfId="0" applyNumberFormat="1" applyFont="1" applyBorder="1" applyAlignment="1">
      <alignment horizontal="right" wrapText="1"/>
    </xf>
    <xf numFmtId="0" fontId="6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164" fontId="11" fillId="0" borderId="11" xfId="0" applyNumberFormat="1" applyFont="1" applyBorder="1" applyAlignment="1" applyProtection="1">
      <alignment horizontal="center" wrapText="1"/>
    </xf>
    <xf numFmtId="164" fontId="2" fillId="0" borderId="4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9" fontId="5" fillId="0" borderId="6" xfId="0" applyNumberFormat="1" applyFont="1" applyBorder="1" applyAlignment="1">
      <alignment horizontal="center" wrapText="1"/>
    </xf>
    <xf numFmtId="49" fontId="5" fillId="0" borderId="10" xfId="0" applyNumberFormat="1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7"/>
  <sheetViews>
    <sheetView tabSelected="1" workbookViewId="0">
      <selection activeCell="H3" sqref="H3"/>
    </sheetView>
  </sheetViews>
  <sheetFormatPr defaultRowHeight="15"/>
  <cols>
    <col min="1" max="1" width="74.85546875" style="3" customWidth="1"/>
    <col min="2" max="2" width="15.5703125" customWidth="1"/>
    <col min="3" max="3" width="7" customWidth="1"/>
    <col min="4" max="4" width="6.140625" customWidth="1"/>
    <col min="5" max="5" width="5.85546875" customWidth="1"/>
    <col min="6" max="6" width="13.42578125" bestFit="1" customWidth="1"/>
  </cols>
  <sheetData>
    <row r="1" spans="1:8" ht="82.5" customHeight="1">
      <c r="E1" s="50" t="s">
        <v>123</v>
      </c>
      <c r="F1" s="50"/>
      <c r="G1" s="50"/>
      <c r="H1" s="50"/>
    </row>
    <row r="2" spans="1:8" ht="82.5" customHeight="1">
      <c r="A2" s="49" t="s">
        <v>120</v>
      </c>
      <c r="B2" s="49"/>
      <c r="C2" s="49"/>
      <c r="D2" s="49"/>
      <c r="E2" s="49"/>
      <c r="F2" s="49"/>
      <c r="G2" s="49"/>
      <c r="H2" s="49"/>
    </row>
    <row r="3" spans="1:8" ht="33" thickBot="1">
      <c r="A3" s="1"/>
      <c r="B3" s="1"/>
      <c r="C3" s="1"/>
      <c r="D3" s="1"/>
      <c r="E3" s="1"/>
      <c r="G3" s="3"/>
      <c r="H3" s="2" t="s">
        <v>0</v>
      </c>
    </row>
    <row r="4" spans="1:8" ht="20.100000000000001" customHeight="1">
      <c r="A4" s="51" t="s">
        <v>1</v>
      </c>
      <c r="B4" s="51" t="s">
        <v>2</v>
      </c>
      <c r="C4" s="51" t="s">
        <v>3</v>
      </c>
      <c r="D4" s="51" t="s">
        <v>4</v>
      </c>
      <c r="E4" s="51" t="s">
        <v>5</v>
      </c>
      <c r="F4" s="51" t="s">
        <v>48</v>
      </c>
      <c r="G4" s="51" t="s">
        <v>57</v>
      </c>
      <c r="H4" s="51" t="s">
        <v>119</v>
      </c>
    </row>
    <row r="5" spans="1:8" ht="20.100000000000001" customHeight="1" thickBot="1">
      <c r="A5" s="52"/>
      <c r="B5" s="52"/>
      <c r="C5" s="52"/>
      <c r="D5" s="52"/>
      <c r="E5" s="52"/>
      <c r="F5" s="52"/>
      <c r="G5" s="52"/>
      <c r="H5" s="52"/>
    </row>
    <row r="6" spans="1:8" ht="54.75" customHeight="1" thickBot="1">
      <c r="A6" s="4" t="s">
        <v>6</v>
      </c>
      <c r="B6" s="5" t="s">
        <v>7</v>
      </c>
      <c r="C6" s="5"/>
      <c r="D6" s="5"/>
      <c r="E6" s="5"/>
      <c r="F6" s="14">
        <f>F7</f>
        <v>190</v>
      </c>
      <c r="G6" s="14">
        <f t="shared" ref="G6:H7" si="0">G7</f>
        <v>190</v>
      </c>
      <c r="H6" s="14">
        <f t="shared" si="0"/>
        <v>190</v>
      </c>
    </row>
    <row r="7" spans="1:8" ht="31.5" customHeight="1" thickBot="1">
      <c r="A7" s="4" t="s">
        <v>61</v>
      </c>
      <c r="B7" s="5" t="s">
        <v>8</v>
      </c>
      <c r="C7" s="5"/>
      <c r="D7" s="5"/>
      <c r="E7" s="5"/>
      <c r="F7" s="13">
        <f>F8</f>
        <v>190</v>
      </c>
      <c r="G7" s="13">
        <f t="shared" si="0"/>
        <v>190</v>
      </c>
      <c r="H7" s="13">
        <f t="shared" si="0"/>
        <v>190</v>
      </c>
    </row>
    <row r="8" spans="1:8" ht="63" customHeight="1" thickBot="1">
      <c r="A8" s="30" t="s">
        <v>59</v>
      </c>
      <c r="B8" s="6" t="s">
        <v>60</v>
      </c>
      <c r="C8" s="6">
        <v>310</v>
      </c>
      <c r="D8" s="19">
        <v>10</v>
      </c>
      <c r="E8" s="19" t="s">
        <v>49</v>
      </c>
      <c r="F8" s="15">
        <v>190</v>
      </c>
      <c r="G8" s="15">
        <v>190</v>
      </c>
      <c r="H8" s="15">
        <v>190</v>
      </c>
    </row>
    <row r="9" spans="1:8" ht="53.25" customHeight="1" thickBot="1">
      <c r="A9" s="4" t="s">
        <v>122</v>
      </c>
      <c r="B9" s="5" t="s">
        <v>9</v>
      </c>
      <c r="C9" s="5"/>
      <c r="D9" s="20"/>
      <c r="E9" s="20"/>
      <c r="F9" s="14">
        <f>F10</f>
        <v>1800</v>
      </c>
      <c r="G9" s="14">
        <f t="shared" ref="G9:H9" si="1">G10</f>
        <v>600</v>
      </c>
      <c r="H9" s="14">
        <f t="shared" si="1"/>
        <v>600</v>
      </c>
    </row>
    <row r="10" spans="1:8" ht="33" customHeight="1" thickBot="1">
      <c r="A10" s="4" t="s">
        <v>63</v>
      </c>
      <c r="B10" s="5" t="s">
        <v>62</v>
      </c>
      <c r="C10" s="5"/>
      <c r="D10" s="20"/>
      <c r="E10" s="20"/>
      <c r="F10" s="14">
        <f>F12+F20+F18+F11+F14</f>
        <v>1800</v>
      </c>
      <c r="G10" s="14">
        <f t="shared" ref="G10:H10" si="2">G12+G20+G18+G11+G14</f>
        <v>600</v>
      </c>
      <c r="H10" s="14">
        <f t="shared" si="2"/>
        <v>600</v>
      </c>
    </row>
    <row r="11" spans="1:8" ht="18" customHeight="1" thickBot="1">
      <c r="A11" s="29" t="s">
        <v>64</v>
      </c>
      <c r="B11" s="6" t="s">
        <v>10</v>
      </c>
      <c r="C11" s="6">
        <v>240</v>
      </c>
      <c r="D11" s="19" t="s">
        <v>50</v>
      </c>
      <c r="E11" s="19" t="s">
        <v>51</v>
      </c>
      <c r="F11" s="15">
        <v>300.2</v>
      </c>
      <c r="G11" s="15">
        <v>312.2</v>
      </c>
      <c r="H11" s="15">
        <v>324.7</v>
      </c>
    </row>
    <row r="12" spans="1:8" ht="33.75" customHeight="1">
      <c r="A12" s="67" t="s">
        <v>65</v>
      </c>
      <c r="B12" s="31" t="s">
        <v>66</v>
      </c>
      <c r="C12" s="59">
        <v>240</v>
      </c>
      <c r="D12" s="62" t="s">
        <v>50</v>
      </c>
      <c r="E12" s="62" t="s">
        <v>51</v>
      </c>
      <c r="F12" s="46">
        <v>100</v>
      </c>
      <c r="G12" s="46">
        <v>10</v>
      </c>
      <c r="H12" s="46">
        <v>10</v>
      </c>
    </row>
    <row r="13" spans="1:8" ht="1.5" customHeight="1" thickBot="1">
      <c r="A13" s="68"/>
      <c r="B13" s="8" t="s">
        <v>11</v>
      </c>
      <c r="C13" s="61"/>
      <c r="D13" s="64"/>
      <c r="E13" s="64"/>
      <c r="F13" s="48"/>
      <c r="G13" s="48"/>
      <c r="H13" s="48"/>
    </row>
    <row r="14" spans="1:8" ht="20.100000000000001" customHeight="1">
      <c r="A14" s="67" t="s">
        <v>12</v>
      </c>
      <c r="B14" s="7"/>
      <c r="C14" s="59">
        <v>240</v>
      </c>
      <c r="D14" s="62" t="s">
        <v>50</v>
      </c>
      <c r="E14" s="62" t="s">
        <v>51</v>
      </c>
      <c r="F14" s="46">
        <v>59</v>
      </c>
      <c r="G14" s="46">
        <v>59</v>
      </c>
      <c r="H14" s="46">
        <v>59</v>
      </c>
    </row>
    <row r="15" spans="1:8" ht="20.100000000000001" customHeight="1">
      <c r="A15" s="71"/>
      <c r="B15" s="7"/>
      <c r="C15" s="60"/>
      <c r="D15" s="63"/>
      <c r="E15" s="63"/>
      <c r="F15" s="47"/>
      <c r="G15" s="47"/>
      <c r="H15" s="47"/>
    </row>
    <row r="16" spans="1:8" ht="20.100000000000001" customHeight="1">
      <c r="A16" s="71"/>
      <c r="B16" s="7"/>
      <c r="C16" s="60"/>
      <c r="D16" s="63"/>
      <c r="E16" s="63"/>
      <c r="F16" s="47"/>
      <c r="G16" s="47"/>
      <c r="H16" s="47"/>
    </row>
    <row r="17" spans="1:8" ht="20.100000000000001" customHeight="1" thickBot="1">
      <c r="A17" s="68"/>
      <c r="B17" s="8" t="s">
        <v>69</v>
      </c>
      <c r="C17" s="61"/>
      <c r="D17" s="64"/>
      <c r="E17" s="64"/>
      <c r="F17" s="47"/>
      <c r="G17" s="47"/>
      <c r="H17" s="47"/>
    </row>
    <row r="18" spans="1:8" ht="20.100000000000001" customHeight="1">
      <c r="A18" s="67" t="s">
        <v>67</v>
      </c>
      <c r="B18" s="7"/>
      <c r="C18" s="59">
        <v>240</v>
      </c>
      <c r="D18" s="62" t="s">
        <v>50</v>
      </c>
      <c r="E18" s="69" t="s">
        <v>51</v>
      </c>
      <c r="F18" s="53">
        <v>440.8</v>
      </c>
      <c r="G18" s="53">
        <v>10</v>
      </c>
      <c r="H18" s="53">
        <v>10</v>
      </c>
    </row>
    <row r="19" spans="1:8" ht="22.5" customHeight="1" thickBot="1">
      <c r="A19" s="68"/>
      <c r="B19" s="8" t="s">
        <v>70</v>
      </c>
      <c r="C19" s="61"/>
      <c r="D19" s="64"/>
      <c r="E19" s="70"/>
      <c r="F19" s="53"/>
      <c r="G19" s="53"/>
      <c r="H19" s="53"/>
    </row>
    <row r="20" spans="1:8" ht="20.100000000000001" customHeight="1">
      <c r="A20" s="67" t="s">
        <v>68</v>
      </c>
      <c r="B20" s="7"/>
      <c r="C20" s="59">
        <v>240</v>
      </c>
      <c r="D20" s="62" t="s">
        <v>50</v>
      </c>
      <c r="E20" s="62" t="s">
        <v>51</v>
      </c>
      <c r="F20" s="47">
        <v>900</v>
      </c>
      <c r="G20" s="65">
        <v>208.8</v>
      </c>
      <c r="H20" s="54">
        <v>196.3</v>
      </c>
    </row>
    <row r="21" spans="1:8" ht="20.100000000000001" customHeight="1" thickBot="1">
      <c r="A21" s="68"/>
      <c r="B21" s="8" t="s">
        <v>71</v>
      </c>
      <c r="C21" s="61"/>
      <c r="D21" s="64"/>
      <c r="E21" s="64"/>
      <c r="F21" s="48"/>
      <c r="G21" s="66"/>
      <c r="H21" s="55"/>
    </row>
    <row r="22" spans="1:8" ht="48" customHeight="1" thickBot="1">
      <c r="A22" s="4" t="s">
        <v>87</v>
      </c>
      <c r="B22" s="5" t="s">
        <v>99</v>
      </c>
      <c r="C22" s="5"/>
      <c r="D22" s="20"/>
      <c r="E22" s="20"/>
      <c r="F22" s="14">
        <f>F23</f>
        <v>316.8</v>
      </c>
      <c r="G22" s="16">
        <v>0</v>
      </c>
      <c r="H22" s="14">
        <v>0</v>
      </c>
    </row>
    <row r="23" spans="1:8" ht="26.25" customHeight="1" thickBot="1">
      <c r="A23" s="4" t="s">
        <v>88</v>
      </c>
      <c r="B23" s="5" t="s">
        <v>100</v>
      </c>
      <c r="C23" s="5"/>
      <c r="D23" s="20"/>
      <c r="E23" s="20"/>
      <c r="F23" s="14">
        <f>F24</f>
        <v>316.8</v>
      </c>
      <c r="G23" s="14">
        <f t="shared" ref="G23:H23" si="3">G24</f>
        <v>0</v>
      </c>
      <c r="H23" s="14">
        <f t="shared" si="3"/>
        <v>0</v>
      </c>
    </row>
    <row r="24" spans="1:8" ht="36.75" customHeight="1" thickBot="1">
      <c r="A24" s="37" t="s">
        <v>89</v>
      </c>
      <c r="B24" s="39" t="s">
        <v>90</v>
      </c>
      <c r="C24" s="6">
        <v>240</v>
      </c>
      <c r="D24" s="19" t="s">
        <v>51</v>
      </c>
      <c r="E24" s="19" t="s">
        <v>52</v>
      </c>
      <c r="F24" s="15">
        <v>316.8</v>
      </c>
      <c r="G24" s="15">
        <v>0</v>
      </c>
      <c r="H24" s="15">
        <v>0</v>
      </c>
    </row>
    <row r="25" spans="1:8" ht="46.15" customHeight="1" thickBot="1">
      <c r="A25" s="4" t="s">
        <v>13</v>
      </c>
      <c r="B25" s="5" t="s">
        <v>14</v>
      </c>
      <c r="C25" s="5"/>
      <c r="D25" s="20"/>
      <c r="E25" s="20"/>
      <c r="F25" s="14">
        <f>F26</f>
        <v>1</v>
      </c>
      <c r="G25" s="16">
        <v>1</v>
      </c>
      <c r="H25" s="14">
        <v>1</v>
      </c>
    </row>
    <row r="26" spans="1:8" ht="31.5" customHeight="1" thickBot="1">
      <c r="A26" s="4" t="s">
        <v>81</v>
      </c>
      <c r="B26" s="5" t="s">
        <v>72</v>
      </c>
      <c r="C26" s="5"/>
      <c r="D26" s="20"/>
      <c r="E26" s="20"/>
      <c r="F26" s="14">
        <f>F27</f>
        <v>1</v>
      </c>
      <c r="G26" s="14">
        <f t="shared" ref="G26:H26" si="4">G27</f>
        <v>1</v>
      </c>
      <c r="H26" s="14">
        <f t="shared" si="4"/>
        <v>1</v>
      </c>
    </row>
    <row r="27" spans="1:8" ht="36.75" customHeight="1" thickBot="1">
      <c r="A27" s="32" t="s">
        <v>82</v>
      </c>
      <c r="B27" s="6" t="s">
        <v>73</v>
      </c>
      <c r="C27" s="6">
        <v>240</v>
      </c>
      <c r="D27" s="19" t="s">
        <v>51</v>
      </c>
      <c r="E27" s="19" t="s">
        <v>52</v>
      </c>
      <c r="F27" s="15">
        <v>1</v>
      </c>
      <c r="G27" s="15">
        <v>1</v>
      </c>
      <c r="H27" s="15">
        <v>1</v>
      </c>
    </row>
    <row r="28" spans="1:8" ht="61.15" customHeight="1" thickBot="1">
      <c r="A28" s="9" t="s">
        <v>15</v>
      </c>
      <c r="B28" s="33" t="s">
        <v>16</v>
      </c>
      <c r="C28" s="10" t="s">
        <v>17</v>
      </c>
      <c r="D28" s="21" t="s">
        <v>17</v>
      </c>
      <c r="E28" s="21" t="s">
        <v>17</v>
      </c>
      <c r="F28" s="17">
        <f>F29</f>
        <v>20</v>
      </c>
      <c r="G28" s="17">
        <f t="shared" ref="G28:H28" si="5">G29</f>
        <v>20</v>
      </c>
      <c r="H28" s="17">
        <f t="shared" si="5"/>
        <v>20</v>
      </c>
    </row>
    <row r="29" spans="1:8" ht="20.100000000000001" customHeight="1" thickBot="1">
      <c r="A29" s="4" t="s">
        <v>83</v>
      </c>
      <c r="B29" s="33" t="s">
        <v>74</v>
      </c>
      <c r="C29" s="10" t="s">
        <v>17</v>
      </c>
      <c r="D29" s="21" t="s">
        <v>17</v>
      </c>
      <c r="E29" s="21" t="s">
        <v>17</v>
      </c>
      <c r="F29" s="17">
        <f>F30</f>
        <v>20</v>
      </c>
      <c r="G29" s="17">
        <f t="shared" ref="G29:H29" si="6">G30</f>
        <v>20</v>
      </c>
      <c r="H29" s="17">
        <f t="shared" si="6"/>
        <v>20</v>
      </c>
    </row>
    <row r="30" spans="1:8" ht="37.5" customHeight="1" thickBot="1">
      <c r="A30" s="32" t="s">
        <v>84</v>
      </c>
      <c r="B30" s="6" t="s">
        <v>75</v>
      </c>
      <c r="C30" s="6" t="s">
        <v>18</v>
      </c>
      <c r="D30" s="19" t="s">
        <v>51</v>
      </c>
      <c r="E30" s="19" t="s">
        <v>19</v>
      </c>
      <c r="F30" s="15">
        <v>20</v>
      </c>
      <c r="G30" s="15">
        <v>20</v>
      </c>
      <c r="H30" s="15">
        <v>20</v>
      </c>
    </row>
    <row r="31" spans="1:8" ht="36" customHeight="1" thickBot="1">
      <c r="A31" s="4" t="s">
        <v>47</v>
      </c>
      <c r="B31" s="5" t="s">
        <v>20</v>
      </c>
      <c r="C31" s="5"/>
      <c r="D31" s="19"/>
      <c r="E31" s="20"/>
      <c r="F31" s="14">
        <f>F32</f>
        <v>4185</v>
      </c>
      <c r="G31" s="14">
        <f t="shared" ref="G31:H31" si="7">G32</f>
        <v>4274.8999999999996</v>
      </c>
      <c r="H31" s="14">
        <f t="shared" si="7"/>
        <v>570.29999999999995</v>
      </c>
    </row>
    <row r="32" spans="1:8" ht="31.5" customHeight="1" thickBot="1">
      <c r="A32" s="4" t="s">
        <v>85</v>
      </c>
      <c r="B32" s="5" t="s">
        <v>76</v>
      </c>
      <c r="C32" s="5"/>
      <c r="D32" s="19"/>
      <c r="E32" s="20"/>
      <c r="F32" s="14">
        <v>4185</v>
      </c>
      <c r="G32" s="14">
        <f>G33</f>
        <v>4274.8999999999996</v>
      </c>
      <c r="H32" s="14">
        <f t="shared" ref="H32" si="8">H33</f>
        <v>570.29999999999995</v>
      </c>
    </row>
    <row r="33" spans="1:8" ht="69.75" customHeight="1" thickBot="1">
      <c r="A33" s="32" t="s">
        <v>86</v>
      </c>
      <c r="B33" s="6" t="s">
        <v>77</v>
      </c>
      <c r="C33" s="6">
        <v>610</v>
      </c>
      <c r="D33" s="19" t="s">
        <v>53</v>
      </c>
      <c r="E33" s="19" t="s">
        <v>49</v>
      </c>
      <c r="F33" s="34">
        <v>4185</v>
      </c>
      <c r="G33" s="34">
        <f>4277-2.1</f>
        <v>4274.8999999999996</v>
      </c>
      <c r="H33" s="35">
        <f>566.5-52.5+56.3</f>
        <v>570.29999999999995</v>
      </c>
    </row>
    <row r="34" spans="1:8" ht="44.25" customHeight="1" thickBot="1">
      <c r="A34" s="4" t="s">
        <v>21</v>
      </c>
      <c r="B34" s="5" t="s">
        <v>22</v>
      </c>
      <c r="C34" s="5"/>
      <c r="D34" s="20"/>
      <c r="E34" s="20"/>
      <c r="F34" s="14">
        <f>F35</f>
        <v>50</v>
      </c>
      <c r="G34" s="14">
        <f t="shared" ref="G34:H34" si="9">G35</f>
        <v>50</v>
      </c>
      <c r="H34" s="14">
        <f t="shared" si="9"/>
        <v>50</v>
      </c>
    </row>
    <row r="35" spans="1:8" ht="30.75" customHeight="1" thickBot="1">
      <c r="A35" s="4" t="s">
        <v>92</v>
      </c>
      <c r="B35" s="5" t="s">
        <v>78</v>
      </c>
      <c r="C35" s="5"/>
      <c r="D35" s="20"/>
      <c r="E35" s="20"/>
      <c r="F35" s="14">
        <f>F36</f>
        <v>50</v>
      </c>
      <c r="G35" s="14">
        <f t="shared" ref="G35:H35" si="10">G36</f>
        <v>50</v>
      </c>
      <c r="H35" s="14">
        <f t="shared" si="10"/>
        <v>50</v>
      </c>
    </row>
    <row r="36" spans="1:8" ht="54.75" customHeight="1" thickBot="1">
      <c r="A36" s="32" t="s">
        <v>91</v>
      </c>
      <c r="B36" s="6" t="s">
        <v>79</v>
      </c>
      <c r="C36" s="6">
        <v>240</v>
      </c>
      <c r="D36" s="19">
        <v>11</v>
      </c>
      <c r="E36" s="19" t="s">
        <v>49</v>
      </c>
      <c r="F36" s="15">
        <v>50</v>
      </c>
      <c r="G36" s="15">
        <v>50</v>
      </c>
      <c r="H36" s="15">
        <v>50</v>
      </c>
    </row>
    <row r="37" spans="1:8" ht="35.25" customHeight="1" thickBot="1">
      <c r="A37" s="4" t="s">
        <v>58</v>
      </c>
      <c r="B37" s="24" t="s">
        <v>80</v>
      </c>
      <c r="C37" s="6"/>
      <c r="D37" s="19"/>
      <c r="E37" s="22"/>
      <c r="F37" s="23">
        <v>5</v>
      </c>
      <c r="G37" s="23">
        <f>G38</f>
        <v>5</v>
      </c>
      <c r="H37" s="14">
        <f>H38</f>
        <v>5</v>
      </c>
    </row>
    <row r="38" spans="1:8" ht="35.25" customHeight="1" thickBot="1">
      <c r="A38" s="4" t="s">
        <v>94</v>
      </c>
      <c r="B38" s="24" t="s">
        <v>95</v>
      </c>
      <c r="C38" s="6"/>
      <c r="D38" s="19"/>
      <c r="E38" s="22"/>
      <c r="F38" s="23">
        <v>5</v>
      </c>
      <c r="G38" s="23">
        <f>G39</f>
        <v>5</v>
      </c>
      <c r="H38" s="14">
        <f>H39</f>
        <v>5</v>
      </c>
    </row>
    <row r="39" spans="1:8" ht="47.25" customHeight="1" thickBot="1">
      <c r="A39" s="40" t="s">
        <v>93</v>
      </c>
      <c r="B39" s="6" t="s">
        <v>80</v>
      </c>
      <c r="C39" s="6">
        <v>240</v>
      </c>
      <c r="D39" s="19" t="s">
        <v>56</v>
      </c>
      <c r="E39" s="22" t="s">
        <v>56</v>
      </c>
      <c r="F39" s="25">
        <v>5</v>
      </c>
      <c r="G39" s="15">
        <v>5</v>
      </c>
      <c r="H39" s="15">
        <v>5</v>
      </c>
    </row>
    <row r="40" spans="1:8" ht="34.5" customHeight="1" thickBot="1">
      <c r="A40" s="11" t="s">
        <v>25</v>
      </c>
      <c r="B40" s="5" t="s">
        <v>26</v>
      </c>
      <c r="C40" s="5"/>
      <c r="D40" s="20"/>
      <c r="E40" s="20"/>
      <c r="F40" s="14">
        <f>F41</f>
        <v>35</v>
      </c>
      <c r="G40" s="14">
        <f t="shared" ref="G40:H41" si="11">G41</f>
        <v>35</v>
      </c>
      <c r="H40" s="14">
        <f t="shared" si="11"/>
        <v>5</v>
      </c>
    </row>
    <row r="41" spans="1:8" ht="33" customHeight="1" thickBot="1">
      <c r="A41" s="11" t="s">
        <v>96</v>
      </c>
      <c r="B41" s="5" t="s">
        <v>97</v>
      </c>
      <c r="C41" s="5">
        <v>240</v>
      </c>
      <c r="D41" s="20" t="s">
        <v>50</v>
      </c>
      <c r="E41" s="20" t="s">
        <v>51</v>
      </c>
      <c r="F41" s="14">
        <f>F42</f>
        <v>35</v>
      </c>
      <c r="G41" s="14">
        <f t="shared" si="11"/>
        <v>35</v>
      </c>
      <c r="H41" s="14">
        <f t="shared" si="11"/>
        <v>5</v>
      </c>
    </row>
    <row r="42" spans="1:8" ht="12" customHeight="1">
      <c r="A42" s="56" t="s">
        <v>101</v>
      </c>
      <c r="B42" s="59" t="s">
        <v>98</v>
      </c>
      <c r="C42" s="59">
        <v>240</v>
      </c>
      <c r="D42" s="62" t="s">
        <v>50</v>
      </c>
      <c r="E42" s="62" t="s">
        <v>51</v>
      </c>
      <c r="F42" s="46">
        <v>35</v>
      </c>
      <c r="G42" s="46">
        <v>35</v>
      </c>
      <c r="H42" s="46">
        <v>5</v>
      </c>
    </row>
    <row r="43" spans="1:8" ht="20.100000000000001" customHeight="1">
      <c r="A43" s="57"/>
      <c r="B43" s="60"/>
      <c r="C43" s="60"/>
      <c r="D43" s="63"/>
      <c r="E43" s="63"/>
      <c r="F43" s="47"/>
      <c r="G43" s="47"/>
      <c r="H43" s="47"/>
    </row>
    <row r="44" spans="1:8" ht="20.100000000000001" customHeight="1" thickBot="1">
      <c r="A44" s="58"/>
      <c r="B44" s="61"/>
      <c r="C44" s="61"/>
      <c r="D44" s="64"/>
      <c r="E44" s="64"/>
      <c r="F44" s="48"/>
      <c r="G44" s="48"/>
      <c r="H44" s="48"/>
    </row>
    <row r="45" spans="1:8" ht="22.5" customHeight="1" thickBot="1">
      <c r="A45" s="11" t="s">
        <v>27</v>
      </c>
      <c r="B45" s="5" t="s">
        <v>28</v>
      </c>
      <c r="C45" s="5">
        <v>240</v>
      </c>
      <c r="D45" s="20" t="s">
        <v>49</v>
      </c>
      <c r="E45" s="20">
        <v>13</v>
      </c>
      <c r="F45" s="14">
        <f>F46</f>
        <v>30</v>
      </c>
      <c r="G45" s="14">
        <f t="shared" ref="G45:H46" si="12">G46</f>
        <v>30</v>
      </c>
      <c r="H45" s="14">
        <f t="shared" si="12"/>
        <v>30</v>
      </c>
    </row>
    <row r="46" spans="1:8" ht="20.100000000000001" customHeight="1" thickBot="1">
      <c r="A46" s="11" t="s">
        <v>102</v>
      </c>
      <c r="B46" s="5" t="s">
        <v>29</v>
      </c>
      <c r="C46" s="5"/>
      <c r="D46" s="20"/>
      <c r="E46" s="20"/>
      <c r="F46" s="14">
        <f>F47</f>
        <v>30</v>
      </c>
      <c r="G46" s="14">
        <f t="shared" si="12"/>
        <v>30</v>
      </c>
      <c r="H46" s="14">
        <f t="shared" si="12"/>
        <v>30</v>
      </c>
    </row>
    <row r="47" spans="1:8" ht="43.5" customHeight="1" thickBot="1">
      <c r="A47" s="41" t="s">
        <v>103</v>
      </c>
      <c r="B47" s="6" t="s">
        <v>30</v>
      </c>
      <c r="C47" s="6">
        <v>240</v>
      </c>
      <c r="D47" s="19" t="s">
        <v>49</v>
      </c>
      <c r="E47" s="19">
        <v>13</v>
      </c>
      <c r="F47" s="15">
        <v>30</v>
      </c>
      <c r="G47" s="15">
        <v>30</v>
      </c>
      <c r="H47" s="15">
        <v>30</v>
      </c>
    </row>
    <row r="48" spans="1:8" ht="73.5" customHeight="1" thickBot="1">
      <c r="A48" s="4" t="s">
        <v>23</v>
      </c>
      <c r="B48" s="5" t="s">
        <v>24</v>
      </c>
      <c r="C48" s="5"/>
      <c r="D48" s="20"/>
      <c r="E48" s="20"/>
      <c r="F48" s="14">
        <f>F49+F50+F51+F52</f>
        <v>7852.4</v>
      </c>
      <c r="G48" s="14">
        <f t="shared" ref="G48:H48" si="13">G49+G50+G51+G52</f>
        <v>8442.2999999999993</v>
      </c>
      <c r="H48" s="14">
        <f t="shared" si="13"/>
        <v>8443.7999999999993</v>
      </c>
    </row>
    <row r="49" spans="1:8" ht="88.5" customHeight="1" thickBot="1">
      <c r="A49" s="32" t="s">
        <v>104</v>
      </c>
      <c r="B49" s="38" t="s">
        <v>108</v>
      </c>
      <c r="C49" s="6">
        <v>120</v>
      </c>
      <c r="D49" s="19" t="s">
        <v>49</v>
      </c>
      <c r="E49" s="19" t="s">
        <v>54</v>
      </c>
      <c r="F49" s="36">
        <v>6954.4</v>
      </c>
      <c r="G49" s="36">
        <v>7542.8</v>
      </c>
      <c r="H49" s="36">
        <f>G49</f>
        <v>7542.8</v>
      </c>
    </row>
    <row r="50" spans="1:8" ht="54" customHeight="1" thickBot="1">
      <c r="A50" s="32" t="s">
        <v>105</v>
      </c>
      <c r="B50" s="38" t="s">
        <v>109</v>
      </c>
      <c r="C50" s="6">
        <v>240</v>
      </c>
      <c r="D50" s="19" t="s">
        <v>49</v>
      </c>
      <c r="E50" s="19" t="s">
        <v>54</v>
      </c>
      <c r="F50" s="36">
        <v>798</v>
      </c>
      <c r="G50" s="36">
        <v>799.5</v>
      </c>
      <c r="H50" s="36">
        <v>801</v>
      </c>
    </row>
    <row r="51" spans="1:8" ht="57.75" customHeight="1" thickBot="1">
      <c r="A51" s="32" t="s">
        <v>106</v>
      </c>
      <c r="B51" s="38" t="s">
        <v>109</v>
      </c>
      <c r="C51" s="6">
        <v>850</v>
      </c>
      <c r="D51" s="19" t="s">
        <v>49</v>
      </c>
      <c r="E51" s="19" t="s">
        <v>54</v>
      </c>
      <c r="F51" s="36">
        <v>80</v>
      </c>
      <c r="G51" s="36">
        <v>80</v>
      </c>
      <c r="H51" s="36">
        <v>80</v>
      </c>
    </row>
    <row r="52" spans="1:8" ht="44.25" customHeight="1" thickBot="1">
      <c r="A52" s="32" t="s">
        <v>110</v>
      </c>
      <c r="B52" s="6" t="s">
        <v>111</v>
      </c>
      <c r="C52" s="6">
        <v>850</v>
      </c>
      <c r="D52" s="19" t="s">
        <v>49</v>
      </c>
      <c r="E52" s="19">
        <v>13</v>
      </c>
      <c r="F52" s="14">
        <v>20</v>
      </c>
      <c r="G52" s="14">
        <v>20</v>
      </c>
      <c r="H52" s="14">
        <v>20</v>
      </c>
    </row>
    <row r="53" spans="1:8" ht="44.25" customHeight="1" thickBot="1">
      <c r="A53" s="4" t="s">
        <v>31</v>
      </c>
      <c r="B53" s="5" t="s">
        <v>32</v>
      </c>
      <c r="C53" s="5"/>
      <c r="D53" s="20"/>
      <c r="E53" s="20"/>
      <c r="F53" s="14">
        <f>F54+F56</f>
        <v>215.1</v>
      </c>
      <c r="G53" s="14">
        <f t="shared" ref="G53:H53" si="14">G54+G56</f>
        <v>613.09999999999991</v>
      </c>
      <c r="H53" s="14">
        <f t="shared" si="14"/>
        <v>963.90000000000009</v>
      </c>
    </row>
    <row r="54" spans="1:8" ht="20.100000000000001" customHeight="1" thickBot="1">
      <c r="A54" s="4" t="s">
        <v>33</v>
      </c>
      <c r="B54" s="5" t="s">
        <v>34</v>
      </c>
      <c r="C54" s="5"/>
      <c r="D54" s="20"/>
      <c r="E54" s="20"/>
      <c r="F54" s="14">
        <f>F55</f>
        <v>30</v>
      </c>
      <c r="G54" s="14">
        <f t="shared" ref="G54:H54" si="15">G55</f>
        <v>30</v>
      </c>
      <c r="H54" s="14">
        <f t="shared" si="15"/>
        <v>30</v>
      </c>
    </row>
    <row r="55" spans="1:8" ht="33" customHeight="1" thickBot="1">
      <c r="A55" s="42" t="s">
        <v>118</v>
      </c>
      <c r="B55" s="6" t="s">
        <v>35</v>
      </c>
      <c r="C55" s="6">
        <v>870</v>
      </c>
      <c r="D55" s="19" t="s">
        <v>49</v>
      </c>
      <c r="E55" s="19">
        <v>11</v>
      </c>
      <c r="F55" s="15">
        <v>30</v>
      </c>
      <c r="G55" s="15">
        <v>30</v>
      </c>
      <c r="H55" s="15">
        <v>30</v>
      </c>
    </row>
    <row r="56" spans="1:8" ht="20.100000000000001" customHeight="1" thickBot="1">
      <c r="A56" s="4" t="s">
        <v>36</v>
      </c>
      <c r="B56" s="5" t="s">
        <v>37</v>
      </c>
      <c r="C56" s="5"/>
      <c r="D56" s="20"/>
      <c r="E56" s="20"/>
      <c r="F56" s="14">
        <f>SUM(F57:F63)</f>
        <v>185.1</v>
      </c>
      <c r="G56" s="14">
        <f>SUM(G57:G63)</f>
        <v>583.09999999999991</v>
      </c>
      <c r="H56" s="14">
        <f>SUM(H57:H63)</f>
        <v>933.90000000000009</v>
      </c>
    </row>
    <row r="57" spans="1:8" ht="65.25" customHeight="1" thickBot="1">
      <c r="A57" s="41" t="s">
        <v>112</v>
      </c>
      <c r="B57" s="6" t="s">
        <v>38</v>
      </c>
      <c r="C57" s="6">
        <v>240</v>
      </c>
      <c r="D57" s="19" t="s">
        <v>49</v>
      </c>
      <c r="E57" s="19">
        <v>13</v>
      </c>
      <c r="F57" s="15">
        <v>10</v>
      </c>
      <c r="G57" s="15">
        <v>10</v>
      </c>
      <c r="H57" s="15">
        <v>10</v>
      </c>
    </row>
    <row r="58" spans="1:8" ht="49.5" customHeight="1" thickBot="1">
      <c r="A58" s="41" t="s">
        <v>113</v>
      </c>
      <c r="B58" s="6" t="s">
        <v>39</v>
      </c>
      <c r="C58" s="6">
        <v>240</v>
      </c>
      <c r="D58" s="19" t="s">
        <v>49</v>
      </c>
      <c r="E58" s="19">
        <v>13</v>
      </c>
      <c r="F58" s="15">
        <v>14.6</v>
      </c>
      <c r="G58" s="15">
        <v>45.2</v>
      </c>
      <c r="H58" s="15">
        <v>46.9</v>
      </c>
    </row>
    <row r="59" spans="1:8" ht="65.25" customHeight="1" thickBot="1">
      <c r="A59" s="32" t="s">
        <v>114</v>
      </c>
      <c r="B59" s="6" t="s">
        <v>40</v>
      </c>
      <c r="C59" s="6">
        <v>120</v>
      </c>
      <c r="D59" s="19" t="s">
        <v>55</v>
      </c>
      <c r="E59" s="19" t="s">
        <v>51</v>
      </c>
      <c r="F59" s="15">
        <v>160.30000000000001</v>
      </c>
      <c r="G59" s="15">
        <v>175</v>
      </c>
      <c r="H59" s="15">
        <v>0</v>
      </c>
    </row>
    <row r="60" spans="1:8" ht="49.5" customHeight="1" thickBot="1">
      <c r="A60" s="32" t="s">
        <v>115</v>
      </c>
      <c r="B60" s="6" t="s">
        <v>40</v>
      </c>
      <c r="C60" s="6">
        <v>240</v>
      </c>
      <c r="D60" s="19" t="s">
        <v>55</v>
      </c>
      <c r="E60" s="19" t="s">
        <v>51</v>
      </c>
      <c r="F60" s="15">
        <v>0</v>
      </c>
      <c r="G60" s="15">
        <v>0</v>
      </c>
      <c r="H60" s="15">
        <v>0</v>
      </c>
    </row>
    <row r="61" spans="1:8" ht="114.75" customHeight="1" thickBot="1">
      <c r="A61" s="41" t="s">
        <v>107</v>
      </c>
      <c r="B61" s="6" t="s">
        <v>41</v>
      </c>
      <c r="C61" s="6">
        <v>240</v>
      </c>
      <c r="D61" s="19" t="s">
        <v>49</v>
      </c>
      <c r="E61" s="19" t="s">
        <v>54</v>
      </c>
      <c r="F61" s="15">
        <v>0.2</v>
      </c>
      <c r="G61" s="15">
        <v>0.2</v>
      </c>
      <c r="H61" s="15">
        <v>0.2</v>
      </c>
    </row>
    <row r="62" spans="1:8" ht="51.75" customHeight="1" thickBot="1">
      <c r="A62" s="32" t="s">
        <v>117</v>
      </c>
      <c r="B62" s="6" t="s">
        <v>43</v>
      </c>
      <c r="C62" s="6">
        <v>880</v>
      </c>
      <c r="D62" s="19" t="s">
        <v>49</v>
      </c>
      <c r="E62" s="26" t="s">
        <v>56</v>
      </c>
      <c r="F62" s="25">
        <v>0</v>
      </c>
      <c r="G62" s="27">
        <v>0</v>
      </c>
      <c r="H62" s="15">
        <v>334.7</v>
      </c>
    </row>
    <row r="63" spans="1:8" ht="45" customHeight="1" thickBot="1">
      <c r="A63" s="41" t="s">
        <v>116</v>
      </c>
      <c r="B63" s="6" t="s">
        <v>44</v>
      </c>
      <c r="C63" s="6">
        <v>880</v>
      </c>
      <c r="D63" s="19" t="s">
        <v>49</v>
      </c>
      <c r="E63" s="28">
        <v>13</v>
      </c>
      <c r="F63" s="25">
        <v>0</v>
      </c>
      <c r="G63" s="15">
        <v>352.7</v>
      </c>
      <c r="H63" s="15">
        <v>542.1</v>
      </c>
    </row>
    <row r="64" spans="1:8" ht="34.5" customHeight="1" thickBot="1">
      <c r="A64" s="42" t="s">
        <v>45</v>
      </c>
      <c r="B64" s="6" t="s">
        <v>46</v>
      </c>
      <c r="C64" s="6">
        <v>540</v>
      </c>
      <c r="D64" s="43" t="s">
        <v>121</v>
      </c>
      <c r="E64" s="44" t="s">
        <v>51</v>
      </c>
      <c r="F64" s="25">
        <v>54.2</v>
      </c>
      <c r="G64" s="15">
        <v>56.3</v>
      </c>
      <c r="H64" s="18">
        <v>0</v>
      </c>
    </row>
    <row r="65" spans="1:8" ht="20.100000000000001" customHeight="1" thickBot="1">
      <c r="A65" s="4" t="s">
        <v>42</v>
      </c>
      <c r="B65" s="5"/>
      <c r="C65" s="5"/>
      <c r="D65" s="5"/>
      <c r="E65" s="5"/>
      <c r="F65" s="16">
        <f>F53+F45+F40+F48+F34+F31+F29+F25+F9+F6+F64+F37+F22</f>
        <v>14754.5</v>
      </c>
      <c r="G65" s="45">
        <f>G53+G45+G40+G48+G34+G31+G29+G25+G9+G6+G64+G37+G22</f>
        <v>14317.599999999999</v>
      </c>
      <c r="H65" s="23">
        <f>H53+H45+H40+H48+H34+H31+H29+H25+H9+H6+H64+H37+H22</f>
        <v>10878.999999999998</v>
      </c>
    </row>
    <row r="66" spans="1:8" ht="15.75">
      <c r="F66" s="12"/>
    </row>
    <row r="67" spans="1:8" ht="15.75">
      <c r="F67" s="12"/>
    </row>
  </sheetData>
  <mergeCells count="46">
    <mergeCell ref="F4:F5"/>
    <mergeCell ref="A4:A5"/>
    <mergeCell ref="B4:B5"/>
    <mergeCell ref="C4:C5"/>
    <mergeCell ref="D4:D5"/>
    <mergeCell ref="E4:E5"/>
    <mergeCell ref="G14:G17"/>
    <mergeCell ref="A12:A13"/>
    <mergeCell ref="C12:C13"/>
    <mergeCell ref="D12:D13"/>
    <mergeCell ref="E12:E13"/>
    <mergeCell ref="F12:F13"/>
    <mergeCell ref="G12:G13"/>
    <mergeCell ref="A14:A17"/>
    <mergeCell ref="C14:C17"/>
    <mergeCell ref="D14:D17"/>
    <mergeCell ref="E14:E17"/>
    <mergeCell ref="F14:F17"/>
    <mergeCell ref="G20:G21"/>
    <mergeCell ref="A18:A19"/>
    <mergeCell ref="C18:C19"/>
    <mergeCell ref="D18:D19"/>
    <mergeCell ref="E18:E19"/>
    <mergeCell ref="F18:F19"/>
    <mergeCell ref="G18:G19"/>
    <mergeCell ref="A20:A21"/>
    <mergeCell ref="C20:C21"/>
    <mergeCell ref="D20:D21"/>
    <mergeCell ref="E20:E21"/>
    <mergeCell ref="F20:F21"/>
    <mergeCell ref="F42:F44"/>
    <mergeCell ref="G42:G44"/>
    <mergeCell ref="H42:H44"/>
    <mergeCell ref="A2:H2"/>
    <mergeCell ref="E1:H1"/>
    <mergeCell ref="G4:G5"/>
    <mergeCell ref="H4:H5"/>
    <mergeCell ref="H12:H13"/>
    <mergeCell ref="H14:H17"/>
    <mergeCell ref="H18:H19"/>
    <mergeCell ref="H20:H21"/>
    <mergeCell ref="A42:A44"/>
    <mergeCell ref="B42:B44"/>
    <mergeCell ref="C42:C44"/>
    <mergeCell ref="D42:D44"/>
    <mergeCell ref="E42:E4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2024-11-05T08:54:55Z</cp:lastPrinted>
  <dcterms:created xsi:type="dcterms:W3CDTF">2017-11-07T13:26:17Z</dcterms:created>
  <dcterms:modified xsi:type="dcterms:W3CDTF">2024-11-13T11:37:55Z</dcterms:modified>
</cp:coreProperties>
</file>