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'стр1'!$A$1:$DC$78</definedName>
    <definedName name="_xlnm.Print_Area" localSheetId="1">'стр2'!$A$2:$DB$40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<sst xmlns="http://schemas.openxmlformats.org/spreadsheetml/2006/main" count="534" uniqueCount="257">
  <si>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</si>
  <si>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</si>
  <si>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</si>
  <si>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</si>
  <si>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</si>
  <si>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</si>
  <si>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</si>
  <si>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</si>
  <si>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</si>
  <si>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</si>
  <si>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</si>
  <si>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</si>
  <si>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</si>
  <si>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</si>
  <si>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</si>
  <si>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</si>
  <si>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</si>
  <si>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</si>
  <si>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</si>
  <si>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</si>
  <si>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</si>
  <si>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</si>
  <si>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</si>
  <si>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</si>
  <si>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</si>
  <si>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</si>
  <si>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</si>
  <si>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</si>
  <si>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</si>
  <si>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</si>
  <si>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</si>
  <si>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</si>
  <si>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</si>
  <si>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</si>
  <si>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</si>
  <si>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 xml:space="preserve">951 0113 9990022960 244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</si>
  <si>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</si>
  <si>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</si>
  <si>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</si>
  <si>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</si>
  <si>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</si>
  <si>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</si>
  <si>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</si>
  <si>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</si>
  <si>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</si>
  <si>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</si>
  <si>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</si>
  <si>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</si>
  <si>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</si>
  <si>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</si>
  <si>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</si>
  <si>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</si>
  <si>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</si>
  <si>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</si>
  <si>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</si>
  <si>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</si>
  <si>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</si>
  <si>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</si>
  <si>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</si>
  <si>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</si>
  <si>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</si>
  <si>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</si>
  <si>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</si>
  <si>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</si>
  <si>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</si>
  <si>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</si>
  <si>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</si>
  <si>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</si>
  <si>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</si>
  <si>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</si>
  <si>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</si>
  <si>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</si>
  <si>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</si>
  <si>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</si>
  <si>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</si>
  <si>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</si>
  <si>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</si>
  <si>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</si>
  <si>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</si>
  <si>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</si>
  <si>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</si>
  <si>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</si>
  <si>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</si>
  <si>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</si>
  <si>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</si>
  <si>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</si>
  <si>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</si>
  <si>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</si>
  <si>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</si>
  <si>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</si>
  <si>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</si>
  <si>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</si>
  <si>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</si>
  <si>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</si>
  <si>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</si>
  <si>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</si>
  <si>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</si>
  <si>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</si>
  <si>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</si>
  <si>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</si>
  <si>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</si>
  <si>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</si>
  <si>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</si>
  <si>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</si>
  <si>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</si>
  <si>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</si>
  <si>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</si>
  <si>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</si>
  <si>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</si>
  <si>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</si>
  <si>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</si>
  <si>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</si>
  <si>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</si>
  <si>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</si>
  <si>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</si>
  <si>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</si>
  <si>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</si>
  <si>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</si>
  <si>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</si>
  <si>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</si>
  <si>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</si>
  <si>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</si>
  <si>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</si>
  <si>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</si>
  <si>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</si>
  <si>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</si>
  <si>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</si>
  <si>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</si>
  <si>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</si>
  <si>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</si>
  <si>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</si>
  <si>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</si>
  <si>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</si>
  <si>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</si>
  <si>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</si>
  <si>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</si>
  <si>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</si>
  <si>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</si>
  <si>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</si>
  <si>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</si>
  <si>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</si>
  <si>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</si>
  <si>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</si>
  <si>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</si>
  <si>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>182 1 06 06043 10 0000 110</t>
  </si>
  <si>
    <t>182 1 06 06043 10 1000 110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</si>
  <si>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</si>
  <si>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</si>
  <si>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</si>
  <si>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</si>
  <si>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</si>
  <si>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</si>
  <si>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</si>
  <si>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</si>
  <si>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─</t>
  </si>
  <si>
    <t>БЕЗВОЗМЕЗДНЫЕ ПОСТУПЛЕНИЯ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</si>
  <si>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</si>
  <si>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</si>
  <si>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</si>
  <si>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</si>
  <si>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</si>
  <si>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</si>
  <si>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</si>
  <si>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</si>
  <si>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</si>
  <si>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</si>
  <si>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</si>
  <si>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</si>
  <si>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</si>
  <si>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</si>
  <si>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</si>
  <si>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</si>
  <si>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</si>
  <si>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t>951 0113 1110099020 853</t>
  </si>
  <si>
    <t>Галыгин А.Е.</t>
  </si>
  <si>
    <t>Юрченко Г.Н.</t>
  </si>
  <si>
    <t>ШТРАФЫ, САНКЦИИ, ВОЗМЕЩЕНИЕ УЩЕРБА</t>
  </si>
  <si>
    <t>951 1 16 00000 00 0000 000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</si>
  <si>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</si>
  <si>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</si>
  <si>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</si>
  <si>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</si>
  <si>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</si>
  <si>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</si>
  <si>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</si>
  <si>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</si>
  <si>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</si>
  <si>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</si>
  <si>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</si>
  <si>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</si>
  <si>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</si>
  <si>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</si>
  <si>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</si>
  <si>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</si>
  <si>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услуг)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</si>
  <si>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</si>
  <si>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</si>
  <si>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</si>
  <si>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</si>
  <si>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</si>
  <si>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</si>
  <si>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</si>
  <si>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951 2 00 00000 00 0000 000</t>
  </si>
  <si>
    <t>951 2 02 00000 00 0000 000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</si>
  <si>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</si>
  <si>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951 1 16 07090 10 0000 140</t>
  </si>
  <si>
    <t>951 1 16 07090 00 0000 140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</si>
  <si>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учреждение) сельского поселения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</si>
  <si>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</si>
  <si>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951 0309 0310028040 244 </t>
  </si>
  <si>
    <t xml:space="preserve">951 0503 0210028020 247 </t>
  </si>
  <si>
    <t xml:space="preserve">951 0104 8910000190 247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</si>
  <si>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</si>
  <si>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(Закупка энергетических ресурсов)</t>
  </si>
  <si>
    <t xml:space="preserve">951 1001 0110028360 312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</si>
  <si>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(иные пенсии, социальные доплаты к пенсиям) </t>
  </si>
  <si>
    <t>182 1 01 02030 01 2100 110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</si>
  <si>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</si>
  <si>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</si>
  <si>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951 2 02 15001 10 0000 150</t>
  </si>
  <si>
    <t>951 2 02 15001 00 0000 150</t>
  </si>
  <si>
    <t>Дотации бюджетам сельских поселений  на выравнивание бюджетной обеспеченности из бюджета субъекта Российской Федерации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</si>
  <si>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</si>
  <si>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(пени по соответствующему платежу)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</si>
  <si>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</si>
  <si>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182 1 01 02030 01 1000 110</t>
  </si>
  <si>
    <t>182 1 05 03010 01 2100 110</t>
  </si>
  <si>
    <t>182 1 06 06033 10 3000 110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</si>
  <si>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отмененному).</t>
  </si>
  <si>
    <t>951 2 02 40000 00 0000 150</t>
  </si>
  <si>
    <t>951 2 02 49999 00 0000 150</t>
  </si>
  <si>
    <t>951 2 02 49999 10 0000 150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</si>
  <si>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</si>
  <si>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</si>
  <si>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</si>
  <si>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</si>
  <si>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</si>
  <si>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</si>
  <si>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</si>
  <si>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</si>
  <si>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</si>
  <si>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Балык А.В.</t>
  </si>
  <si>
    <t>01</t>
  </si>
  <si>
    <t>951 2 02 15002 00 0000 150</t>
  </si>
  <si>
    <t>951 2 02 15002 10 0000 150</t>
  </si>
  <si>
    <t>Дотации  бюджетам сельских поселений на выравнивание бюджетной обеспеченности из бюджетов субъекта Российской Федерации</t>
  </si>
  <si>
    <t>Дотации  бюджетам на поддержку мер по обеспечению сбалансированности бюджетов</t>
  </si>
  <si>
    <t xml:space="preserve">951 0707 1210025500 244  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</si>
  <si>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"Молодёжь Поливянского сельского поселения" муниципальной программы "Молодёжь Поливянского сельского поселения" (Иные закупки товаров, работ и услуг для обеспечения государственных (муниципальных) нужд)  (Прочая закупка товаров, работ и услуг для обеспечения государственных (муниципальных) нужд)</t>
  </si>
  <si>
    <t>сентября</t>
  </si>
  <si>
    <t>01.09.2022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</si>
  <si>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</si>
  <si>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</si>
  <si>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</t>
  </si>
  <si>
    <t>182 1 01 02020 01 1000 110</t>
  </si>
  <si>
    <t>182 1 01 02020 01 2100 110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</si>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</sst>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4" fontId="26" fillId="0" borderId="16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" fontId="26" fillId="24" borderId="16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6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8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0" fontId="44" fillId="0" borderId="28" xfId="0" applyNumberFormat="1" applyFont="1" applyFill="1" applyBorder="1" applyAlignment="1">
      <alignment horizontal="left" wrapText="1"/>
    </xf>
    <xf numFmtId="49" fontId="34" fillId="0" borderId="28" xfId="0" applyNumberFormat="1" applyFont="1" applyFill="1" applyBorder="1" applyAlignment="1">
      <alignment horizontal="center"/>
    </xf>
    <xf numFmtId="49" fontId="37" fillId="0" borderId="17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29" xfId="0" applyNumberFormat="1" applyFont="1" applyFill="1" applyBorder="1" applyAlignment="1">
      <alignment horizontal="center"/>
    </xf>
    <xf numFmtId="0" fontId="44" fillId="26" borderId="30" xfId="0" applyFont="1" applyFill="1" applyBorder="1" applyAlignment="1">
      <alignment horizontal="left" wrapText="1"/>
    </xf>
    <xf numFmtId="49" fontId="34" fillId="26" borderId="31" xfId="0" applyNumberFormat="1" applyFont="1" applyFill="1" applyBorder="1" applyAlignment="1">
      <alignment horizontal="center"/>
    </xf>
    <xf numFmtId="49" fontId="37" fillId="26" borderId="17" xfId="0" applyNumberFormat="1" applyFont="1" applyFill="1" applyBorder="1" applyAlignment="1">
      <alignment horizontal="center"/>
    </xf>
    <xf numFmtId="4" fontId="36" fillId="26" borderId="13" xfId="0" applyNumberFormat="1" applyFont="1" applyFill="1" applyBorder="1" applyAlignment="1">
      <alignment horizontal="center"/>
    </xf>
    <xf numFmtId="4" fontId="36" fillId="30" borderId="13" xfId="0" applyNumberFormat="1" applyFont="1" applyFill="1" applyBorder="1" applyAlignment="1">
      <alignment horizontal="center"/>
    </xf>
    <xf numFmtId="0" fontId="44" fillId="35" borderId="30" xfId="0" applyFont="1" applyFill="1" applyBorder="1" applyAlignment="1">
      <alignment horizontal="left" wrapText="1"/>
    </xf>
    <xf numFmtId="49" fontId="34" fillId="35" borderId="31" xfId="0" applyNumberFormat="1" applyFont="1" applyFill="1" applyBorder="1" applyAlignment="1">
      <alignment horizontal="center"/>
    </xf>
    <xf numFmtId="49" fontId="37" fillId="35" borderId="17" xfId="0" applyNumberFormat="1" applyFont="1" applyFill="1" applyBorder="1" applyAlignment="1">
      <alignment horizontal="center"/>
    </xf>
    <xf numFmtId="4" fontId="36" fillId="35" borderId="13" xfId="0" applyNumberFormat="1" applyFont="1" applyFill="1" applyBorder="1" applyAlignment="1">
      <alignment horizontal="center"/>
    </xf>
    <xf numFmtId="4" fontId="36" fillId="36" borderId="13" xfId="0" applyNumberFormat="1" applyFont="1" applyFill="1" applyBorder="1" applyAlignment="1">
      <alignment horizontal="center"/>
    </xf>
    <xf numFmtId="0" fontId="45" fillId="26" borderId="28" xfId="0" applyFont="1" applyFill="1" applyBorder="1" applyAlignment="1">
      <alignment horizontal="left" wrapText="1"/>
    </xf>
    <xf numFmtId="49" fontId="34" fillId="26" borderId="32" xfId="0" applyNumberFormat="1" applyFont="1" applyFill="1" applyBorder="1" applyAlignment="1">
      <alignment horizontal="center"/>
    </xf>
    <xf numFmtId="4" fontId="36" fillId="26" borderId="29" xfId="0" applyNumberFormat="1" applyFont="1" applyFill="1" applyBorder="1" applyAlignment="1">
      <alignment horizontal="center"/>
    </xf>
    <xf numFmtId="0" fontId="44" fillId="26" borderId="28" xfId="0" applyFont="1" applyFill="1" applyBorder="1" applyAlignment="1">
      <alignment horizontal="left" wrapText="1"/>
    </xf>
    <xf numFmtId="4" fontId="36" fillId="25" borderId="29" xfId="0" applyNumberFormat="1" applyFont="1" applyFill="1" applyBorder="1" applyAlignment="1">
      <alignment horizontal="center"/>
    </xf>
    <xf numFmtId="0" fontId="44" fillId="24" borderId="28" xfId="0" applyFont="1" applyFill="1" applyBorder="1" applyAlignment="1">
      <alignment horizontal="left" wrapText="1"/>
    </xf>
    <xf numFmtId="49" fontId="34" fillId="24" borderId="32" xfId="0" applyNumberFormat="1" applyFont="1" applyFill="1" applyBorder="1" applyAlignment="1">
      <alignment horizontal="center"/>
    </xf>
    <xf numFmtId="49" fontId="37" fillId="24" borderId="17" xfId="0" applyNumberFormat="1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" fontId="36" fillId="24" borderId="29" xfId="0" applyNumberFormat="1" applyFont="1" applyFill="1" applyBorder="1" applyAlignment="1">
      <alignment horizontal="center"/>
    </xf>
    <xf numFmtId="0" fontId="44" fillId="29" borderId="28" xfId="0" applyFont="1" applyFill="1" applyBorder="1" applyAlignment="1">
      <alignment horizontal="left" wrapText="1"/>
    </xf>
    <xf numFmtId="49" fontId="34" fillId="29" borderId="32" xfId="0" applyNumberFormat="1" applyFont="1" applyFill="1" applyBorder="1" applyAlignment="1">
      <alignment horizontal="center"/>
    </xf>
    <xf numFmtId="49" fontId="37" fillId="29" borderId="17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4" fontId="36" fillId="29" borderId="29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32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4" fontId="36" fillId="4" borderId="13" xfId="0" applyNumberFormat="1" applyFont="1" applyFill="1" applyBorder="1" applyAlignment="1">
      <alignment horizontal="center"/>
    </xf>
    <xf numFmtId="4" fontId="36" fillId="4" borderId="29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49" fontId="37" fillId="0" borderId="34" xfId="0" applyNumberFormat="1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49" fontId="37" fillId="0" borderId="35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36" xfId="0" applyFont="1" applyBorder="1" applyAlignment="1">
      <alignment horizontal="center" vertical="top"/>
    </xf>
    <xf numFmtId="0" fontId="37" fillId="0" borderId="33" xfId="0" applyFont="1" applyBorder="1" applyAlignment="1">
      <alignment horizontal="center" vertical="top"/>
    </xf>
    <xf numFmtId="0" fontId="34" fillId="0" borderId="33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left"/>
    </xf>
    <xf numFmtId="49" fontId="36" fillId="24" borderId="34" xfId="0" applyNumberFormat="1" applyFont="1" applyFill="1" applyBorder="1" applyAlignment="1">
      <alignment horizontal="center"/>
    </xf>
    <xf numFmtId="49" fontId="37" fillId="24" borderId="37" xfId="0" applyNumberFormat="1" applyFont="1" applyFill="1" applyBorder="1" applyAlignment="1">
      <alignment horizontal="center"/>
    </xf>
    <xf numFmtId="4" fontId="36" fillId="24" borderId="38" xfId="0" applyNumberFormat="1" applyFont="1" applyFill="1" applyBorder="1" applyAlignment="1">
      <alignment horizontal="center"/>
    </xf>
    <xf numFmtId="4" fontId="36" fillId="24" borderId="39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3" fillId="27" borderId="29" xfId="0" applyNumberFormat="1" applyFont="1" applyFill="1" applyBorder="1" applyAlignment="1">
      <alignment horizontal="center"/>
    </xf>
    <xf numFmtId="0" fontId="34" fillId="0" borderId="19" xfId="0" applyFont="1" applyBorder="1" applyAlignment="1">
      <alignment horizontal="left"/>
    </xf>
    <xf numFmtId="49" fontId="34" fillId="0" borderId="32" xfId="0" applyNumberFormat="1" applyFont="1" applyBorder="1" applyAlignment="1">
      <alignment horizontal="center"/>
    </xf>
    <xf numFmtId="0" fontId="41" fillId="27" borderId="19" xfId="0" applyFont="1" applyFill="1" applyBorder="1" applyAlignment="1">
      <alignment horizontal="left"/>
    </xf>
    <xf numFmtId="49" fontId="41" fillId="27" borderId="32" xfId="0" applyNumberFormat="1" applyFont="1" applyFill="1" applyBorder="1" applyAlignment="1">
      <alignment horizontal="center"/>
    </xf>
    <xf numFmtId="49" fontId="42" fillId="27" borderId="17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0" fontId="34" fillId="26" borderId="19" xfId="0" applyFont="1" applyFill="1" applyBorder="1" applyAlignment="1">
      <alignment horizontal="left"/>
    </xf>
    <xf numFmtId="0" fontId="34" fillId="25" borderId="40" xfId="0" applyFont="1" applyFill="1" applyBorder="1" applyAlignment="1">
      <alignment horizontal="left"/>
    </xf>
    <xf numFmtId="49" fontId="34" fillId="25" borderId="41" xfId="0" applyNumberFormat="1" applyFont="1" applyFill="1" applyBorder="1" applyAlignment="1">
      <alignment horizontal="center"/>
    </xf>
    <xf numFmtId="49" fontId="37" fillId="37" borderId="17" xfId="0" applyNumberFormat="1" applyFont="1" applyFill="1" applyBorder="1" applyAlignment="1">
      <alignment horizontal="center"/>
    </xf>
    <xf numFmtId="4" fontId="36" fillId="37" borderId="13" xfId="0" applyNumberFormat="1" applyFont="1" applyFill="1" applyBorder="1" applyAlignment="1">
      <alignment horizontal="center"/>
    </xf>
    <xf numFmtId="0" fontId="44" fillId="37" borderId="28" xfId="0" applyNumberFormat="1" applyFont="1" applyFill="1" applyBorder="1" applyAlignment="1">
      <alignment horizontal="left" wrapText="1"/>
    </xf>
    <xf numFmtId="49" fontId="34" fillId="37" borderId="28" xfId="0" applyNumberFormat="1" applyFont="1" applyFill="1" applyBorder="1" applyAlignment="1">
      <alignment horizontal="center"/>
    </xf>
    <xf numFmtId="4" fontId="36" fillId="37" borderId="29" xfId="0" applyNumberFormat="1" applyFont="1" applyFill="1" applyBorder="1" applyAlignment="1">
      <alignment horizontal="center"/>
    </xf>
    <xf numFmtId="4" fontId="36" fillId="38" borderId="13" xfId="0" applyNumberFormat="1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center"/>
    </xf>
    <xf numFmtId="4" fontId="36" fillId="27" borderId="29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0" fontId="44" fillId="25" borderId="32" xfId="0" applyFont="1" applyFill="1" applyBorder="1" applyAlignment="1">
      <alignment horizontal="left"/>
    </xf>
    <xf numFmtId="49" fontId="34" fillId="25" borderId="32" xfId="0" applyNumberFormat="1" applyFont="1" applyFill="1" applyBorder="1" applyAlignment="1">
      <alignment horizontal="center"/>
    </xf>
    <xf numFmtId="0" fontId="44" fillId="31" borderId="32" xfId="0" applyFont="1" applyFill="1" applyBorder="1" applyAlignment="1">
      <alignment horizontal="left" wrapText="1"/>
    </xf>
    <xf numFmtId="49" fontId="34" fillId="39" borderId="32" xfId="0" applyNumberFormat="1" applyFont="1" applyFill="1" applyBorder="1" applyAlignment="1">
      <alignment horizontal="center"/>
    </xf>
    <xf numFmtId="0" fontId="44" fillId="27" borderId="32" xfId="0" applyFont="1" applyFill="1" applyBorder="1" applyAlignment="1">
      <alignment horizontal="left"/>
    </xf>
    <xf numFmtId="49" fontId="34" fillId="27" borderId="32" xfId="0" applyNumberFormat="1" applyFont="1" applyFill="1" applyBorder="1" applyAlignment="1">
      <alignment horizontal="center"/>
    </xf>
    <xf numFmtId="49" fontId="37" fillId="27" borderId="17" xfId="0" applyNumberFormat="1" applyFont="1" applyFill="1" applyBorder="1" applyAlignment="1">
      <alignment horizontal="center"/>
    </xf>
    <xf numFmtId="0" fontId="44" fillId="24" borderId="32" xfId="0" applyFont="1" applyFill="1" applyBorder="1" applyAlignment="1">
      <alignment horizontal="left"/>
    </xf>
    <xf numFmtId="0" fontId="45" fillId="26" borderId="32" xfId="0" applyFont="1" applyFill="1" applyBorder="1" applyAlignment="1">
      <alignment horizontal="left" wrapText="1"/>
    </xf>
    <xf numFmtId="49" fontId="37" fillId="39" borderId="17" xfId="0" applyNumberFormat="1" applyFont="1" applyFill="1" applyBorder="1" applyAlignment="1">
      <alignment horizontal="center"/>
    </xf>
    <xf numFmtId="4" fontId="36" fillId="39" borderId="13" xfId="0" applyNumberFormat="1" applyFont="1" applyFill="1" applyBorder="1" applyAlignment="1">
      <alignment horizontal="center"/>
    </xf>
    <xf numFmtId="4" fontId="36" fillId="39" borderId="29" xfId="0" applyNumberFormat="1" applyFont="1" applyFill="1" applyBorder="1" applyAlignment="1">
      <alignment horizontal="center"/>
    </xf>
    <xf numFmtId="0" fontId="44" fillId="24" borderId="32" xfId="0" applyFont="1" applyFill="1" applyBorder="1" applyAlignment="1">
      <alignment horizontal="left" wrapText="1"/>
    </xf>
    <xf numFmtId="4" fontId="36" fillId="30" borderId="29" xfId="0" applyNumberFormat="1" applyFont="1" applyFill="1" applyBorder="1" applyAlignment="1">
      <alignment horizontal="center"/>
    </xf>
    <xf numFmtId="0" fontId="44" fillId="25" borderId="28" xfId="0" applyFont="1" applyFill="1" applyBorder="1" applyAlignment="1">
      <alignment horizontal="left"/>
    </xf>
    <xf numFmtId="0" fontId="44" fillId="40" borderId="28" xfId="0" applyFont="1" applyFill="1" applyBorder="1" applyAlignment="1">
      <alignment/>
    </xf>
    <xf numFmtId="49" fontId="34" fillId="30" borderId="32" xfId="0" applyNumberFormat="1" applyFont="1" applyFill="1" applyBorder="1" applyAlignment="1">
      <alignment horizontal="center"/>
    </xf>
    <xf numFmtId="49" fontId="37" fillId="30" borderId="17" xfId="0" applyNumberFormat="1" applyFont="1" applyFill="1" applyBorder="1" applyAlignment="1">
      <alignment horizontal="center"/>
    </xf>
    <xf numFmtId="0" fontId="45" fillId="0" borderId="28" xfId="0" applyFont="1" applyFill="1" applyBorder="1" applyAlignment="1">
      <alignment horizontal="left" wrapText="1"/>
    </xf>
    <xf numFmtId="49" fontId="34" fillId="0" borderId="32" xfId="0" applyNumberFormat="1" applyFont="1" applyFill="1" applyBorder="1" applyAlignment="1">
      <alignment horizontal="center"/>
    </xf>
    <xf numFmtId="0" fontId="45" fillId="32" borderId="28" xfId="0" applyFont="1" applyFill="1" applyBorder="1" applyAlignment="1">
      <alignment horizontal="left" wrapText="1"/>
    </xf>
    <xf numFmtId="0" fontId="44" fillId="28" borderId="30" xfId="0" applyFont="1" applyFill="1" applyBorder="1" applyAlignment="1">
      <alignment horizontal="left" wrapText="1"/>
    </xf>
    <xf numFmtId="49" fontId="34" fillId="28" borderId="35" xfId="0" applyNumberFormat="1" applyFont="1" applyFill="1" applyBorder="1" applyAlignment="1">
      <alignment horizontal="center"/>
    </xf>
    <xf numFmtId="49" fontId="37" fillId="28" borderId="17" xfId="0" applyNumberFormat="1" applyFont="1" applyFill="1" applyBorder="1" applyAlignment="1">
      <alignment horizontal="center"/>
    </xf>
    <xf numFmtId="4" fontId="36" fillId="28" borderId="29" xfId="0" applyNumberFormat="1" applyFont="1" applyFill="1" applyBorder="1" applyAlignment="1">
      <alignment horizontal="center"/>
    </xf>
    <xf numFmtId="0" fontId="44" fillId="4" borderId="28" xfId="0" applyFont="1" applyFill="1" applyBorder="1" applyAlignment="1">
      <alignment horizontal="left" wrapText="1"/>
    </xf>
    <xf numFmtId="49" fontId="34" fillId="4" borderId="32" xfId="0" applyNumberFormat="1" applyFont="1" applyFill="1" applyBorder="1" applyAlignment="1">
      <alignment horizontal="center"/>
    </xf>
    <xf numFmtId="49" fontId="37" fillId="4" borderId="17" xfId="0" applyNumberFormat="1" applyFont="1" applyFill="1" applyBorder="1" applyAlignment="1">
      <alignment horizontal="center"/>
    </xf>
    <xf numFmtId="0" fontId="37" fillId="24" borderId="17" xfId="0" applyFont="1" applyFill="1" applyBorder="1" applyAlignment="1">
      <alignment horizontal="center"/>
    </xf>
    <xf numFmtId="49" fontId="34" fillId="24" borderId="42" xfId="0" applyNumberFormat="1" applyFont="1" applyFill="1" applyBorder="1" applyAlignment="1">
      <alignment horizontal="center"/>
    </xf>
    <xf numFmtId="49" fontId="34" fillId="24" borderId="43" xfId="0" applyNumberFormat="1" applyFont="1" applyFill="1" applyBorder="1" applyAlignment="1">
      <alignment horizontal="center"/>
    </xf>
    <xf numFmtId="49" fontId="34" fillId="24" borderId="44" xfId="0" applyNumberFormat="1" applyFont="1" applyFill="1" applyBorder="1" applyAlignment="1">
      <alignment horizontal="center"/>
    </xf>
    <xf numFmtId="0" fontId="37" fillId="4" borderId="17" xfId="0" applyFont="1" applyFill="1" applyBorder="1" applyAlignment="1">
      <alignment horizontal="center"/>
    </xf>
    <xf numFmtId="0" fontId="44" fillId="24" borderId="45" xfId="0" applyFont="1" applyFill="1" applyBorder="1" applyAlignment="1">
      <alignment horizontal="left" wrapText="1"/>
    </xf>
    <xf numFmtId="0" fontId="44" fillId="24" borderId="46" xfId="0" applyFont="1" applyFill="1" applyBorder="1" applyAlignment="1">
      <alignment horizontal="left" wrapText="1"/>
    </xf>
    <xf numFmtId="0" fontId="44" fillId="24" borderId="47" xfId="0" applyFont="1" applyFill="1" applyBorder="1" applyAlignment="1">
      <alignment horizontal="left" wrapText="1"/>
    </xf>
    <xf numFmtId="0" fontId="44" fillId="30" borderId="28" xfId="0" applyFont="1" applyFill="1" applyBorder="1" applyAlignment="1">
      <alignment horizontal="left" wrapText="1"/>
    </xf>
    <xf numFmtId="0" fontId="44" fillId="29" borderId="30" xfId="0" applyFont="1" applyFill="1" applyBorder="1" applyAlignment="1">
      <alignment horizontal="left" wrapText="1"/>
    </xf>
    <xf numFmtId="49" fontId="34" fillId="29" borderId="35" xfId="0" applyNumberFormat="1" applyFont="1" applyFill="1" applyBorder="1" applyAlignment="1">
      <alignment horizontal="center"/>
    </xf>
    <xf numFmtId="0" fontId="44" fillId="4" borderId="35" xfId="0" applyFont="1" applyFill="1" applyBorder="1" applyAlignment="1">
      <alignment horizontal="left" wrapText="1"/>
    </xf>
    <xf numFmtId="0" fontId="37" fillId="28" borderId="17" xfId="0" applyFont="1" applyFill="1" applyBorder="1" applyAlignment="1">
      <alignment horizontal="center"/>
    </xf>
    <xf numFmtId="0" fontId="44" fillId="28" borderId="28" xfId="0" applyFont="1" applyFill="1" applyBorder="1" applyAlignment="1">
      <alignment horizontal="left" wrapText="1"/>
    </xf>
    <xf numFmtId="49" fontId="34" fillId="28" borderId="32" xfId="0" applyNumberFormat="1" applyFont="1" applyFill="1" applyBorder="1" applyAlignment="1">
      <alignment horizontal="center"/>
    </xf>
    <xf numFmtId="0" fontId="44" fillId="34" borderId="28" xfId="0" applyNumberFormat="1" applyFont="1" applyFill="1" applyBorder="1" applyAlignment="1">
      <alignment horizontal="left" wrapText="1"/>
    </xf>
    <xf numFmtId="49" fontId="34" fillId="34" borderId="28" xfId="0" applyNumberFormat="1" applyFont="1" applyFill="1" applyBorder="1" applyAlignment="1">
      <alignment horizontal="center"/>
    </xf>
    <xf numFmtId="49" fontId="37" fillId="34" borderId="17" xfId="0" applyNumberFormat="1" applyFont="1" applyFill="1" applyBorder="1" applyAlignment="1">
      <alignment horizontal="center"/>
    </xf>
    <xf numFmtId="4" fontId="36" fillId="34" borderId="13" xfId="0" applyNumberFormat="1" applyFont="1" applyFill="1" applyBorder="1" applyAlignment="1">
      <alignment horizontal="center"/>
    </xf>
    <xf numFmtId="4" fontId="36" fillId="34" borderId="29" xfId="0" applyNumberFormat="1" applyFont="1" applyFill="1" applyBorder="1" applyAlignment="1">
      <alignment horizontal="center"/>
    </xf>
    <xf numFmtId="4" fontId="26" fillId="24" borderId="13" xfId="0" applyNumberFormat="1" applyFont="1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0" fontId="28" fillId="24" borderId="40" xfId="0" applyFont="1" applyFill="1" applyBorder="1" applyAlignment="1">
      <alignment horizontal="left" wrapText="1"/>
    </xf>
    <xf numFmtId="49" fontId="27" fillId="0" borderId="49" xfId="0" applyNumberFormat="1" applyFont="1" applyFill="1" applyBorder="1" applyAlignment="1">
      <alignment horizontal="center"/>
    </xf>
    <xf numFmtId="49" fontId="26" fillId="24" borderId="50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51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0" fontId="28" fillId="0" borderId="19" xfId="0" applyFont="1" applyFill="1" applyBorder="1" applyAlignment="1">
      <alignment wrapText="1"/>
    </xf>
    <xf numFmtId="2" fontId="28" fillId="0" borderId="29" xfId="0" applyNumberFormat="1" applyFont="1" applyFill="1" applyBorder="1" applyAlignment="1">
      <alignment wrapText="1"/>
    </xf>
    <xf numFmtId="0" fontId="28" fillId="0" borderId="29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/>
    </xf>
    <xf numFmtId="0" fontId="19" fillId="0" borderId="33" xfId="0" applyFont="1" applyBorder="1" applyAlignment="1">
      <alignment horizontal="center" vertical="top"/>
    </xf>
    <xf numFmtId="0" fontId="19" fillId="0" borderId="40" xfId="0" applyFont="1" applyBorder="1" applyAlignment="1">
      <alignment horizontal="center" vertical="top"/>
    </xf>
    <xf numFmtId="0" fontId="25" fillId="24" borderId="19" xfId="0" applyFont="1" applyFill="1" applyBorder="1" applyAlignment="1">
      <alignment/>
    </xf>
    <xf numFmtId="49" fontId="23" fillId="24" borderId="52" xfId="0" applyNumberFormat="1" applyFont="1" applyFill="1" applyBorder="1" applyAlignment="1">
      <alignment horizontal="center"/>
    </xf>
    <xf numFmtId="49" fontId="23" fillId="24" borderId="38" xfId="0" applyNumberFormat="1" applyFont="1" applyFill="1" applyBorder="1" applyAlignment="1">
      <alignment horizontal="center"/>
    </xf>
    <xf numFmtId="4" fontId="25" fillId="24" borderId="38" xfId="0" applyNumberFormat="1" applyFont="1" applyFill="1" applyBorder="1" applyAlignment="1">
      <alignment horizontal="center"/>
    </xf>
    <xf numFmtId="0" fontId="26" fillId="0" borderId="19" xfId="0" applyFont="1" applyBorder="1" applyAlignment="1">
      <alignment/>
    </xf>
    <xf numFmtId="49" fontId="27" fillId="0" borderId="49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" fontId="25" fillId="24" borderId="39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horizontal="left" wrapText="1"/>
    </xf>
    <xf numFmtId="49" fontId="26" fillId="24" borderId="13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wrapText="1"/>
    </xf>
    <xf numFmtId="0" fontId="28" fillId="24" borderId="19" xfId="0" applyFont="1" applyFill="1" applyBorder="1" applyAlignment="1">
      <alignment horizontal="left" wrapText="1"/>
    </xf>
    <xf numFmtId="49" fontId="27" fillId="24" borderId="49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9" fontId="27" fillId="24" borderId="53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wrapText="1"/>
    </xf>
    <xf numFmtId="4" fontId="25" fillId="0" borderId="54" xfId="0" applyNumberFormat="1" applyFont="1" applyFill="1" applyBorder="1" applyAlignment="1">
      <alignment horizontal="center"/>
    </xf>
    <xf numFmtId="4" fontId="25" fillId="0" borderId="55" xfId="0" applyNumberFormat="1" applyFont="1" applyFill="1" applyBorder="1" applyAlignment="1">
      <alignment horizontal="center"/>
    </xf>
    <xf numFmtId="4" fontId="25" fillId="0" borderId="56" xfId="0" applyNumberFormat="1" applyFont="1" applyFill="1" applyBorder="1" applyAlignment="1">
      <alignment horizontal="center"/>
    </xf>
    <xf numFmtId="4" fontId="25" fillId="0" borderId="57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49" fontId="23" fillId="0" borderId="58" xfId="0" applyNumberFormat="1" applyFont="1" applyFill="1" applyBorder="1" applyAlignment="1">
      <alignment horizontal="center"/>
    </xf>
    <xf numFmtId="49" fontId="23" fillId="0" borderId="55" xfId="0" applyNumberFormat="1" applyFont="1" applyFill="1" applyBorder="1" applyAlignment="1">
      <alignment horizontal="center"/>
    </xf>
    <xf numFmtId="49" fontId="23" fillId="0" borderId="56" xfId="0" applyNumberFormat="1" applyFont="1" applyFill="1" applyBorder="1" applyAlignment="1">
      <alignment horizontal="center"/>
    </xf>
    <xf numFmtId="49" fontId="23" fillId="0" borderId="54" xfId="0" applyNumberFormat="1" applyFont="1" applyFill="1" applyBorder="1" applyAlignment="1">
      <alignment horizontal="center"/>
    </xf>
    <xf numFmtId="4" fontId="25" fillId="24" borderId="54" xfId="0" applyNumberFormat="1" applyFont="1" applyFill="1" applyBorder="1" applyAlignment="1">
      <alignment horizontal="center"/>
    </xf>
    <xf numFmtId="4" fontId="25" fillId="24" borderId="55" xfId="0" applyNumberFormat="1" applyFont="1" applyFill="1" applyBorder="1" applyAlignment="1">
      <alignment horizontal="center"/>
    </xf>
    <xf numFmtId="4" fontId="25" fillId="24" borderId="56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 vertical="center" wrapText="1"/>
    </xf>
    <xf numFmtId="49" fontId="19" fillId="0" borderId="60" xfId="0" applyNumberFormat="1" applyFont="1" applyFill="1" applyBorder="1" applyAlignment="1">
      <alignment horizontal="center"/>
    </xf>
    <xf numFmtId="49" fontId="19" fillId="0" borderId="61" xfId="0" applyNumberFormat="1" applyFont="1" applyFill="1" applyBorder="1" applyAlignment="1">
      <alignment horizontal="center"/>
    </xf>
    <xf numFmtId="4" fontId="33" fillId="0" borderId="61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62" xfId="0" applyNumberFormat="1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 horizontal="center"/>
    </xf>
    <xf numFmtId="0" fontId="19" fillId="0" borderId="63" xfId="0" applyFont="1" applyFill="1" applyBorder="1" applyAlignment="1">
      <alignment/>
    </xf>
    <xf numFmtId="49" fontId="19" fillId="0" borderId="49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7" fillId="0" borderId="45" xfId="0" applyNumberFormat="1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49" fontId="27" fillId="0" borderId="47" xfId="0" applyNumberFormat="1" applyFont="1" applyFill="1" applyBorder="1" applyAlignment="1">
      <alignment horizontal="center"/>
    </xf>
    <xf numFmtId="49" fontId="26" fillId="24" borderId="17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64" xfId="0" applyFont="1" applyBorder="1" applyAlignment="1">
      <alignment horizontal="left" wrapText="1"/>
    </xf>
    <xf numFmtId="49" fontId="19" fillId="0" borderId="52" xfId="0" applyNumberFormat="1" applyFont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/>
    </xf>
    <xf numFmtId="4" fontId="19" fillId="0" borderId="38" xfId="0" applyNumberFormat="1" applyFont="1" applyFill="1" applyBorder="1" applyAlignment="1">
      <alignment horizontal="center"/>
    </xf>
    <xf numFmtId="4" fontId="19" fillId="0" borderId="39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49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4" fontId="19" fillId="0" borderId="33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20" fillId="0" borderId="64" xfId="0" applyFont="1" applyBorder="1" applyAlignment="1">
      <alignment horizontal="center"/>
    </xf>
    <xf numFmtId="4" fontId="19" fillId="0" borderId="6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9"/>
  <sheetViews>
    <sheetView view="pageBreakPreview" zoomScale="50" zoomScaleSheetLayoutView="50" zoomScalePageLayoutView="0" workbookViewId="0" topLeftCell="A26">
      <selection activeCell="A27" sqref="A27:AE27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69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69" customFormat="1" ht="24.75" customHeight="1">
      <c r="BH1" s="123" t="s">
        <v>41</v>
      </c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</row>
    <row r="2" spans="86:107" s="69" customFormat="1" ht="16.5" customHeight="1"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</row>
    <row r="3" spans="1:102" s="69" customFormat="1" ht="44.25" customHeight="1">
      <c r="A3" s="127" t="s">
        <v>77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</row>
    <row r="4" spans="1:107" s="69" customFormat="1" ht="18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K4" s="72"/>
      <c r="CL4" s="72"/>
      <c r="CM4" s="73"/>
      <c r="CN4" s="128" t="s">
        <v>78</v>
      </c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</row>
    <row r="5" spans="90:107" s="69" customFormat="1" ht="34.5" customHeight="1">
      <c r="CL5" s="74" t="s">
        <v>79</v>
      </c>
      <c r="CN5" s="129" t="s">
        <v>80</v>
      </c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</row>
    <row r="6" spans="30:107" s="69" customFormat="1" ht="33.75" customHeight="1">
      <c r="AD6" s="76"/>
      <c r="AE6" s="76"/>
      <c r="AF6" s="76"/>
      <c r="AG6" s="76"/>
      <c r="AH6" s="77" t="s">
        <v>81</v>
      </c>
      <c r="AI6" s="76"/>
      <c r="AJ6" s="124" t="s">
        <v>249</v>
      </c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5">
        <v>202</v>
      </c>
      <c r="BB6" s="125"/>
      <c r="BC6" s="125"/>
      <c r="BD6" s="125"/>
      <c r="BE6" s="125"/>
      <c r="BF6" s="126">
        <v>2</v>
      </c>
      <c r="BG6" s="126"/>
      <c r="BH6" s="76"/>
      <c r="BI6" s="76" t="s">
        <v>82</v>
      </c>
      <c r="BJ6" s="76"/>
      <c r="BK6" s="76"/>
      <c r="BL6" s="76"/>
      <c r="BM6" s="76"/>
      <c r="CL6" s="74" t="s">
        <v>83</v>
      </c>
      <c r="CN6" s="119" t="s">
        <v>250</v>
      </c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</row>
    <row r="7" spans="1:107" s="78" customFormat="1" ht="40.5" customHeight="1">
      <c r="A7" s="78" t="s">
        <v>84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118" t="s">
        <v>85</v>
      </c>
      <c r="CE7" s="118"/>
      <c r="CF7" s="118"/>
      <c r="CG7" s="118"/>
      <c r="CH7" s="118"/>
      <c r="CI7" s="118"/>
      <c r="CJ7" s="118"/>
      <c r="CK7" s="118"/>
      <c r="CL7" s="118"/>
      <c r="CM7" s="118"/>
      <c r="CN7" s="119" t="s">
        <v>86</v>
      </c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</row>
    <row r="8" spans="1:107" s="78" customFormat="1" ht="21" customHeight="1">
      <c r="A8" s="78" t="s">
        <v>87</v>
      </c>
      <c r="S8" s="131" t="s">
        <v>88</v>
      </c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CD8" s="118" t="s">
        <v>89</v>
      </c>
      <c r="CE8" s="118"/>
      <c r="CF8" s="118"/>
      <c r="CG8" s="118"/>
      <c r="CH8" s="118"/>
      <c r="CI8" s="118"/>
      <c r="CJ8" s="118"/>
      <c r="CK8" s="118"/>
      <c r="CL8" s="118"/>
      <c r="CM8" s="118"/>
      <c r="CN8" s="132" t="s">
        <v>90</v>
      </c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</row>
    <row r="9" spans="1:107" s="78" customFormat="1" ht="20.25" customHeight="1">
      <c r="A9" s="120" t="s">
        <v>91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CE9" s="118" t="s">
        <v>121</v>
      </c>
      <c r="CF9" s="118"/>
      <c r="CG9" s="118"/>
      <c r="CH9" s="118"/>
      <c r="CI9" s="118"/>
      <c r="CJ9" s="118"/>
      <c r="CK9" s="118"/>
      <c r="CL9" s="118"/>
      <c r="CM9" s="118"/>
      <c r="CN9" s="119" t="s">
        <v>122</v>
      </c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</row>
    <row r="10" spans="1:107" s="78" customFormat="1" ht="19.5" customHeight="1">
      <c r="A10" s="78" t="s">
        <v>171</v>
      </c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</row>
    <row r="11" spans="1:107" s="78" customFormat="1" ht="20.25" customHeight="1">
      <c r="A11" s="78" t="s">
        <v>92</v>
      </c>
      <c r="CL11" s="80"/>
      <c r="CN11" s="130">
        <v>383</v>
      </c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</row>
    <row r="12" s="78" customFormat="1" ht="25.5"/>
    <row r="13" spans="1:107" s="69" customFormat="1" ht="27.75">
      <c r="A13" s="133" t="s">
        <v>93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</row>
    <row r="14" s="69" customFormat="1" ht="60" customHeight="1"/>
    <row r="15" spans="1:107" s="69" customFormat="1" ht="116.25" customHeight="1">
      <c r="A15" s="134" t="s">
        <v>94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5" t="s">
        <v>95</v>
      </c>
      <c r="AG15" s="135"/>
      <c r="AH15" s="135"/>
      <c r="AI15" s="135"/>
      <c r="AJ15" s="135"/>
      <c r="AK15" s="135"/>
      <c r="AL15" s="136" t="s">
        <v>96</v>
      </c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5" t="s">
        <v>97</v>
      </c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 t="s">
        <v>98</v>
      </c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 t="s">
        <v>99</v>
      </c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</row>
    <row r="16" spans="1:107" s="69" customFormat="1" ht="25.5">
      <c r="A16" s="137">
        <v>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8">
        <v>2</v>
      </c>
      <c r="AG16" s="138"/>
      <c r="AH16" s="138"/>
      <c r="AI16" s="138"/>
      <c r="AJ16" s="138"/>
      <c r="AK16" s="138"/>
      <c r="AL16" s="139">
        <v>3</v>
      </c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40">
        <v>4</v>
      </c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>
        <v>5</v>
      </c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>
        <v>6</v>
      </c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</row>
    <row r="17" spans="1:107" s="75" customFormat="1" ht="36" customHeight="1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4" t="s">
        <v>101</v>
      </c>
      <c r="AG17" s="144"/>
      <c r="AH17" s="144"/>
      <c r="AI17" s="144"/>
      <c r="AJ17" s="144"/>
      <c r="AK17" s="144"/>
      <c r="AL17" s="145" t="s">
        <v>102</v>
      </c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6">
        <f>BB19+BB63</f>
        <v>12442200</v>
      </c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>
        <f>BX19+BX63</f>
        <v>9077372.87</v>
      </c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7">
        <f>SUM(BB17-BX17)</f>
        <v>3364827.130000001</v>
      </c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</row>
    <row r="18" spans="1:107" s="69" customFormat="1" ht="30" customHeight="1">
      <c r="A18" s="150" t="s">
        <v>103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1"/>
      <c r="AG18" s="151"/>
      <c r="AH18" s="151"/>
      <c r="AI18" s="151"/>
      <c r="AJ18" s="151"/>
      <c r="AK18" s="151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</row>
    <row r="19" spans="1:107" s="63" customFormat="1" ht="38.25" customHeight="1">
      <c r="A19" s="152" t="s">
        <v>104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 t="s">
        <v>101</v>
      </c>
      <c r="AG19" s="153"/>
      <c r="AH19" s="153"/>
      <c r="AI19" s="153"/>
      <c r="AJ19" s="153"/>
      <c r="AK19" s="153"/>
      <c r="AL19" s="154" t="s">
        <v>105</v>
      </c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48">
        <f>BB20+BB32+BB37+BB52+BB56+BB60</f>
        <v>7166500</v>
      </c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>
        <f>BX20+BX32+BX37+BX56+BX52</f>
        <v>3899799.0999999996</v>
      </c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9">
        <f>BB19-BX19</f>
        <v>3266700.9000000004</v>
      </c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</row>
    <row r="20" spans="1:107" s="62" customFormat="1" ht="33" customHeight="1">
      <c r="A20" s="156" t="s">
        <v>106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03" t="s">
        <v>101</v>
      </c>
      <c r="AG20" s="103"/>
      <c r="AH20" s="103"/>
      <c r="AI20" s="103"/>
      <c r="AJ20" s="103"/>
      <c r="AK20" s="103"/>
      <c r="AL20" s="94" t="s">
        <v>107</v>
      </c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5">
        <f>BB21</f>
        <v>778100</v>
      </c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>
        <f>BX21</f>
        <v>485619.11</v>
      </c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104">
        <f>BB20-BX20</f>
        <v>292480.89</v>
      </c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</row>
    <row r="21" spans="1:107" s="4" customFormat="1" ht="44.25" customHeight="1">
      <c r="A21" s="157" t="s">
        <v>108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8" t="s">
        <v>101</v>
      </c>
      <c r="AG21" s="158"/>
      <c r="AH21" s="158"/>
      <c r="AI21" s="158"/>
      <c r="AJ21" s="158"/>
      <c r="AK21" s="158"/>
      <c r="AL21" s="165" t="s">
        <v>114</v>
      </c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4">
        <f>BB22</f>
        <v>778100</v>
      </c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>
        <f>BX22+BX28+BX25</f>
        <v>485619.11</v>
      </c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06">
        <f>SUM(CN20)</f>
        <v>292480.89</v>
      </c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</row>
    <row r="22" spans="1:115" s="84" customFormat="1" ht="195" customHeight="1">
      <c r="A22" s="161" t="s">
        <v>115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2" t="s">
        <v>101</v>
      </c>
      <c r="AG22" s="162"/>
      <c r="AH22" s="162"/>
      <c r="AI22" s="162"/>
      <c r="AJ22" s="162"/>
      <c r="AK22" s="162"/>
      <c r="AL22" s="159" t="s">
        <v>116</v>
      </c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60">
        <v>778100</v>
      </c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>
        <f>BX23+BX24</f>
        <v>422008.29</v>
      </c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3">
        <f>BB22-BX22</f>
        <v>356091.71</v>
      </c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K22" s="84">
        <f>BB17-стр2!AT8</f>
        <v>-155098.91999999993</v>
      </c>
    </row>
    <row r="23" spans="1:107" s="5" customFormat="1" ht="219.75" customHeight="1" thickBot="1">
      <c r="A23" s="87" t="s">
        <v>224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8" t="s">
        <v>101</v>
      </c>
      <c r="AG23" s="88"/>
      <c r="AH23" s="88"/>
      <c r="AI23" s="88"/>
      <c r="AJ23" s="88"/>
      <c r="AK23" s="88"/>
      <c r="AL23" s="89" t="s">
        <v>117</v>
      </c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90" t="s">
        <v>118</v>
      </c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>
        <v>421943.37</v>
      </c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1">
        <f aca="true" t="shared" si="0" ref="CN23:CN31">-BX23</f>
        <v>-421943.37</v>
      </c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</row>
    <row r="24" spans="1:107" s="5" customFormat="1" ht="165.75" customHeight="1" thickBot="1">
      <c r="A24" s="87" t="s">
        <v>223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8" t="s">
        <v>101</v>
      </c>
      <c r="AG24" s="88"/>
      <c r="AH24" s="88"/>
      <c r="AI24" s="88"/>
      <c r="AJ24" s="88"/>
      <c r="AK24" s="88"/>
      <c r="AL24" s="89" t="s">
        <v>222</v>
      </c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90" t="s">
        <v>118</v>
      </c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>
        <v>64.92</v>
      </c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1">
        <f t="shared" si="0"/>
        <v>-64.92</v>
      </c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</row>
    <row r="25" spans="1:107" s="85" customFormat="1" ht="221.25" customHeight="1" thickBot="1">
      <c r="A25" s="211" t="s">
        <v>251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2" t="s">
        <v>101</v>
      </c>
      <c r="AG25" s="212"/>
      <c r="AH25" s="212"/>
      <c r="AI25" s="212"/>
      <c r="AJ25" s="212"/>
      <c r="AK25" s="212"/>
      <c r="AL25" s="213" t="s">
        <v>252</v>
      </c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4" t="s">
        <v>118</v>
      </c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>
        <f>BX27+BX26</f>
        <v>553.2</v>
      </c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5">
        <f>-BX25</f>
        <v>-553.2</v>
      </c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</row>
    <row r="26" spans="1:107" s="5" customFormat="1" ht="278.25" customHeight="1" thickBot="1">
      <c r="A26" s="87" t="s">
        <v>253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8" t="s">
        <v>101</v>
      </c>
      <c r="AG26" s="88"/>
      <c r="AH26" s="88"/>
      <c r="AI26" s="88"/>
      <c r="AJ26" s="88"/>
      <c r="AK26" s="88"/>
      <c r="AL26" s="89" t="s">
        <v>254</v>
      </c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90" t="s">
        <v>118</v>
      </c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>
        <v>433.2</v>
      </c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1">
        <f>-BX26</f>
        <v>-433.2</v>
      </c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</row>
    <row r="27" spans="1:107" s="5" customFormat="1" ht="185.25" customHeight="1" thickBot="1">
      <c r="A27" s="87" t="s">
        <v>256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 t="s">
        <v>101</v>
      </c>
      <c r="AG27" s="88"/>
      <c r="AH27" s="88"/>
      <c r="AI27" s="88"/>
      <c r="AJ27" s="88"/>
      <c r="AK27" s="88"/>
      <c r="AL27" s="89" t="s">
        <v>255</v>
      </c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90" t="s">
        <v>118</v>
      </c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>
        <v>120</v>
      </c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1">
        <f>-BX27</f>
        <v>-120</v>
      </c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</row>
    <row r="28" spans="1:107" s="85" customFormat="1" ht="90.75" customHeight="1" thickBot="1">
      <c r="A28" s="211" t="s">
        <v>218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 t="s">
        <v>101</v>
      </c>
      <c r="AG28" s="212"/>
      <c r="AH28" s="212"/>
      <c r="AI28" s="212"/>
      <c r="AJ28" s="212"/>
      <c r="AK28" s="212"/>
      <c r="AL28" s="213" t="s">
        <v>217</v>
      </c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4" t="s">
        <v>118</v>
      </c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>
        <f>BX29+BX31+BX30</f>
        <v>63057.62</v>
      </c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5">
        <f t="shared" si="0"/>
        <v>-63057.62</v>
      </c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</row>
    <row r="29" spans="1:107" s="5" customFormat="1" ht="92.25" customHeight="1" thickBot="1">
      <c r="A29" s="87" t="s">
        <v>218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8" t="s">
        <v>101</v>
      </c>
      <c r="AG29" s="88"/>
      <c r="AH29" s="88"/>
      <c r="AI29" s="88"/>
      <c r="AJ29" s="88"/>
      <c r="AK29" s="88"/>
      <c r="AL29" s="89" t="s">
        <v>225</v>
      </c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 t="s">
        <v>118</v>
      </c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>
        <v>62058.9</v>
      </c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1">
        <f t="shared" si="0"/>
        <v>-62058.9</v>
      </c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</row>
    <row r="30" spans="1:107" s="5" customFormat="1" ht="116.25" customHeight="1" thickBot="1">
      <c r="A30" s="87" t="s">
        <v>237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8" t="s">
        <v>101</v>
      </c>
      <c r="AG30" s="88"/>
      <c r="AH30" s="88"/>
      <c r="AI30" s="88"/>
      <c r="AJ30" s="88"/>
      <c r="AK30" s="88"/>
      <c r="AL30" s="89" t="s">
        <v>216</v>
      </c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90" t="s">
        <v>118</v>
      </c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>
        <v>749.24</v>
      </c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1">
        <f t="shared" si="0"/>
        <v>-749.24</v>
      </c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</row>
    <row r="31" spans="1:107" s="5" customFormat="1" ht="162.75" customHeight="1" thickBot="1">
      <c r="A31" s="87" t="s">
        <v>236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8" t="s">
        <v>101</v>
      </c>
      <c r="AG31" s="88"/>
      <c r="AH31" s="88"/>
      <c r="AI31" s="88"/>
      <c r="AJ31" s="88"/>
      <c r="AK31" s="88"/>
      <c r="AL31" s="89" t="s">
        <v>235</v>
      </c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90" t="s">
        <v>118</v>
      </c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>
        <v>249.48</v>
      </c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1">
        <f t="shared" si="0"/>
        <v>-249.48</v>
      </c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</row>
    <row r="32" spans="1:107" s="65" customFormat="1" ht="48" customHeight="1">
      <c r="A32" s="172" t="s">
        <v>119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3" t="s">
        <v>101</v>
      </c>
      <c r="AG32" s="173"/>
      <c r="AH32" s="173"/>
      <c r="AI32" s="173"/>
      <c r="AJ32" s="173"/>
      <c r="AK32" s="173"/>
      <c r="AL32" s="174" t="s">
        <v>120</v>
      </c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67">
        <f>BB33</f>
        <v>1828400</v>
      </c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16">
        <f>BX33</f>
        <v>2227806.4699999997</v>
      </c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66">
        <f>BB32-BX32</f>
        <v>-399406.46999999974</v>
      </c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</row>
    <row r="33" spans="1:107" s="2" customFormat="1" ht="38.25" customHeight="1">
      <c r="A33" s="168" t="s">
        <v>123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9" t="s">
        <v>101</v>
      </c>
      <c r="AG33" s="169"/>
      <c r="AH33" s="169"/>
      <c r="AI33" s="169"/>
      <c r="AJ33" s="169"/>
      <c r="AK33" s="169"/>
      <c r="AL33" s="165" t="s">
        <v>124</v>
      </c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4">
        <f>BB34</f>
        <v>1828400</v>
      </c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>
        <f>BX34</f>
        <v>2227806.4699999997</v>
      </c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06">
        <f>BB33-BX33</f>
        <v>-399406.46999999974</v>
      </c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</row>
    <row r="34" spans="1:107" s="3" customFormat="1" ht="40.5" customHeight="1">
      <c r="A34" s="175" t="s">
        <v>123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08" t="s">
        <v>101</v>
      </c>
      <c r="AG34" s="108"/>
      <c r="AH34" s="108"/>
      <c r="AI34" s="108"/>
      <c r="AJ34" s="108"/>
      <c r="AK34" s="108"/>
      <c r="AL34" s="109" t="s">
        <v>125</v>
      </c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10">
        <v>1828400</v>
      </c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>
        <f>BX35+BX36</f>
        <v>2227806.4699999997</v>
      </c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1">
        <f>BB34-BX34</f>
        <v>-399406.46999999974</v>
      </c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</row>
    <row r="35" spans="1:107" s="62" customFormat="1" ht="126" customHeight="1">
      <c r="A35" s="176" t="s">
        <v>126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03" t="s">
        <v>101</v>
      </c>
      <c r="AG35" s="103"/>
      <c r="AH35" s="103"/>
      <c r="AI35" s="103"/>
      <c r="AJ35" s="103"/>
      <c r="AK35" s="103"/>
      <c r="AL35" s="94" t="s">
        <v>127</v>
      </c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5" t="s">
        <v>118</v>
      </c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>
        <v>2227111.03</v>
      </c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104">
        <f>-BX35</f>
        <v>-2227111.03</v>
      </c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</row>
    <row r="36" spans="1:107" s="62" customFormat="1" ht="121.5" customHeight="1">
      <c r="A36" s="176" t="s">
        <v>186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03" t="s">
        <v>101</v>
      </c>
      <c r="AG36" s="103"/>
      <c r="AH36" s="103"/>
      <c r="AI36" s="103"/>
      <c r="AJ36" s="103"/>
      <c r="AK36" s="103"/>
      <c r="AL36" s="94" t="s">
        <v>226</v>
      </c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5" t="s">
        <v>118</v>
      </c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>
        <v>695.44</v>
      </c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104">
        <f>-BX36</f>
        <v>-695.44</v>
      </c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</row>
    <row r="37" spans="1:107" s="64" customFormat="1" ht="27" customHeight="1">
      <c r="A37" s="172" t="s">
        <v>128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3" t="s">
        <v>101</v>
      </c>
      <c r="AG37" s="173"/>
      <c r="AH37" s="173"/>
      <c r="AI37" s="173"/>
      <c r="AJ37" s="173"/>
      <c r="AK37" s="173"/>
      <c r="AL37" s="174" t="s">
        <v>129</v>
      </c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67">
        <f>BB38+BB42</f>
        <v>4337500</v>
      </c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>
        <f>BX38+BX42</f>
        <v>1056368.8099999998</v>
      </c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6">
        <f>BB37-BX37</f>
        <v>3281131.1900000004</v>
      </c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</row>
    <row r="38" spans="1:120" s="67" customFormat="1" ht="28.5" customHeight="1">
      <c r="A38" s="170" t="s">
        <v>130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1" t="s">
        <v>101</v>
      </c>
      <c r="AG38" s="171"/>
      <c r="AH38" s="171"/>
      <c r="AI38" s="171"/>
      <c r="AJ38" s="171"/>
      <c r="AK38" s="171"/>
      <c r="AL38" s="177" t="s">
        <v>131</v>
      </c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8">
        <f>BB39</f>
        <v>305400</v>
      </c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>
        <f>BX39</f>
        <v>89124.8</v>
      </c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9">
        <f>CN39</f>
        <v>216275.2</v>
      </c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O38" s="68"/>
      <c r="DP38" s="68"/>
    </row>
    <row r="39" spans="1:107" s="3" customFormat="1" ht="94.5" customHeight="1">
      <c r="A39" s="180" t="s">
        <v>76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08" t="s">
        <v>101</v>
      </c>
      <c r="AG39" s="108"/>
      <c r="AH39" s="108"/>
      <c r="AI39" s="108"/>
      <c r="AJ39" s="108"/>
      <c r="AK39" s="108"/>
      <c r="AL39" s="109" t="s">
        <v>132</v>
      </c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10">
        <v>305400</v>
      </c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>
        <f>BX40+BX41</f>
        <v>89124.8</v>
      </c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1">
        <f>BB39-BX39</f>
        <v>216275.2</v>
      </c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</row>
    <row r="40" spans="1:107" s="62" customFormat="1" ht="179.25" customHeight="1">
      <c r="A40" s="176" t="s">
        <v>133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03" t="s">
        <v>101</v>
      </c>
      <c r="AG40" s="103"/>
      <c r="AH40" s="103"/>
      <c r="AI40" s="103"/>
      <c r="AJ40" s="103"/>
      <c r="AK40" s="103"/>
      <c r="AL40" s="94" t="s">
        <v>134</v>
      </c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5" t="s">
        <v>118</v>
      </c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>
        <v>85802.82</v>
      </c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104">
        <f>-BX40</f>
        <v>-85802.82</v>
      </c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</row>
    <row r="41" spans="1:107" s="62" customFormat="1" ht="181.5" customHeight="1" thickBot="1">
      <c r="A41" s="176" t="s">
        <v>133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03" t="s">
        <v>101</v>
      </c>
      <c r="AG41" s="103"/>
      <c r="AH41" s="103"/>
      <c r="AI41" s="103"/>
      <c r="AJ41" s="103"/>
      <c r="AK41" s="103"/>
      <c r="AL41" s="94" t="s">
        <v>135</v>
      </c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5" t="s">
        <v>118</v>
      </c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>
        <v>3321.98</v>
      </c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104">
        <f>-BX41</f>
        <v>-3321.98</v>
      </c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</row>
    <row r="42" spans="1:107" s="2" customFormat="1" ht="28.5" customHeight="1" thickBot="1">
      <c r="A42" s="182" t="s">
        <v>136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69" t="s">
        <v>101</v>
      </c>
      <c r="AG42" s="169"/>
      <c r="AH42" s="169"/>
      <c r="AI42" s="169"/>
      <c r="AJ42" s="169"/>
      <c r="AK42" s="169"/>
      <c r="AL42" s="165" t="s">
        <v>137</v>
      </c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4">
        <f>BB43+BB49</f>
        <v>4032100</v>
      </c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>
        <f>BX43+BX49</f>
        <v>967244.0099999999</v>
      </c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06">
        <f>BB42-BX42</f>
        <v>3064855.99</v>
      </c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</row>
    <row r="43" spans="1:107" s="2" customFormat="1" ht="47.25" customHeight="1">
      <c r="A43" s="183" t="s">
        <v>138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82"/>
      <c r="AF43" s="184" t="s">
        <v>101</v>
      </c>
      <c r="AG43" s="184"/>
      <c r="AH43" s="184"/>
      <c r="AI43" s="184"/>
      <c r="AJ43" s="184"/>
      <c r="AK43" s="184"/>
      <c r="AL43" s="185" t="s">
        <v>0</v>
      </c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96">
        <f>SUM(BB44)</f>
        <v>754300</v>
      </c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>
        <f>BX44</f>
        <v>858179.3899999999</v>
      </c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181">
        <f>BB43-BX43</f>
        <v>-103879.3899999999</v>
      </c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</row>
    <row r="44" spans="1:107" s="62" customFormat="1" ht="113.25" customHeight="1">
      <c r="A44" s="102" t="s">
        <v>139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8" t="s">
        <v>101</v>
      </c>
      <c r="AG44" s="108"/>
      <c r="AH44" s="108"/>
      <c r="AI44" s="108"/>
      <c r="AJ44" s="108"/>
      <c r="AK44" s="108"/>
      <c r="AL44" s="109" t="s">
        <v>140</v>
      </c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10">
        <v>754300</v>
      </c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>
        <f>BX45+BX46+BX47</f>
        <v>858179.3899999999</v>
      </c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1">
        <f>BB44-BX44</f>
        <v>-103879.3899999999</v>
      </c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</row>
    <row r="45" spans="1:107" s="62" customFormat="1" ht="176.25" customHeight="1" thickBot="1">
      <c r="A45" s="102" t="s">
        <v>141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3" t="s">
        <v>101</v>
      </c>
      <c r="AG45" s="103"/>
      <c r="AH45" s="103"/>
      <c r="AI45" s="103"/>
      <c r="AJ45" s="103"/>
      <c r="AK45" s="103"/>
      <c r="AL45" s="94" t="s">
        <v>142</v>
      </c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5" t="s">
        <v>118</v>
      </c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>
        <v>853885.07</v>
      </c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104">
        <f>-BX45</f>
        <v>-853885.07</v>
      </c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</row>
    <row r="46" spans="1:107" s="62" customFormat="1" ht="122.25" customHeight="1" thickBot="1">
      <c r="A46" s="102" t="s">
        <v>20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3" t="s">
        <v>101</v>
      </c>
      <c r="AG46" s="103"/>
      <c r="AH46" s="103"/>
      <c r="AI46" s="103"/>
      <c r="AJ46" s="103"/>
      <c r="AK46" s="103"/>
      <c r="AL46" s="94" t="s">
        <v>143</v>
      </c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5" t="s">
        <v>118</v>
      </c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>
        <v>936.82</v>
      </c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104" t="s">
        <v>118</v>
      </c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</row>
    <row r="47" spans="1:107" s="62" customFormat="1" ht="143.25" customHeight="1" thickBot="1">
      <c r="A47" s="102" t="s">
        <v>228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3" t="s">
        <v>101</v>
      </c>
      <c r="AG47" s="103"/>
      <c r="AH47" s="103"/>
      <c r="AI47" s="103"/>
      <c r="AJ47" s="103"/>
      <c r="AK47" s="103"/>
      <c r="AL47" s="94" t="s">
        <v>227</v>
      </c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5" t="s">
        <v>118</v>
      </c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>
        <v>3357.5</v>
      </c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104" t="s">
        <v>118</v>
      </c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</row>
    <row r="48" spans="1:107" s="83" customFormat="1" ht="68.25" customHeight="1" thickBot="1">
      <c r="A48" s="188" t="s">
        <v>187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71" t="s">
        <v>101</v>
      </c>
      <c r="AG48" s="171"/>
      <c r="AH48" s="171"/>
      <c r="AI48" s="171"/>
      <c r="AJ48" s="171"/>
      <c r="AK48" s="171"/>
      <c r="AL48" s="177" t="s">
        <v>188</v>
      </c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8">
        <f>BB49</f>
        <v>3277800</v>
      </c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>
        <f>BX49</f>
        <v>109064.62000000001</v>
      </c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9">
        <f>BB48-BX48</f>
        <v>3168735.38</v>
      </c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</row>
    <row r="49" spans="1:107" s="5" customFormat="1" ht="99.75" customHeight="1" thickBot="1">
      <c r="A49" s="186" t="s">
        <v>239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7" t="s">
        <v>101</v>
      </c>
      <c r="AG49" s="187"/>
      <c r="AH49" s="187"/>
      <c r="AI49" s="187"/>
      <c r="AJ49" s="187"/>
      <c r="AK49" s="187"/>
      <c r="AL49" s="89" t="s">
        <v>144</v>
      </c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90">
        <f>BB50</f>
        <v>3277800</v>
      </c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>
        <f>BX50+BX51</f>
        <v>109064.62000000001</v>
      </c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1">
        <f>BB49-BX49</f>
        <v>3168735.38</v>
      </c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</row>
    <row r="50" spans="1:107" s="62" customFormat="1" ht="171" customHeight="1" thickBot="1">
      <c r="A50" s="102" t="s">
        <v>238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3" t="s">
        <v>101</v>
      </c>
      <c r="AG50" s="103"/>
      <c r="AH50" s="103"/>
      <c r="AI50" s="103"/>
      <c r="AJ50" s="103"/>
      <c r="AK50" s="103"/>
      <c r="AL50" s="94" t="s">
        <v>145</v>
      </c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5">
        <v>3277800</v>
      </c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>
        <v>104592.99</v>
      </c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104">
        <f>BB50-BX50</f>
        <v>3173207.01</v>
      </c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</row>
    <row r="51" spans="1:107" s="62" customFormat="1" ht="118.5" customHeight="1" thickBot="1">
      <c r="A51" s="102" t="s">
        <v>240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3" t="s">
        <v>101</v>
      </c>
      <c r="AG51" s="103"/>
      <c r="AH51" s="103"/>
      <c r="AI51" s="103"/>
      <c r="AJ51" s="103"/>
      <c r="AK51" s="103"/>
      <c r="AL51" s="94" t="s">
        <v>146</v>
      </c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5" t="s">
        <v>118</v>
      </c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>
        <v>4471.63</v>
      </c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104">
        <f>-BX51</f>
        <v>-4471.63</v>
      </c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</row>
    <row r="52" spans="1:107" s="65" customFormat="1" ht="43.5" customHeight="1" thickBot="1">
      <c r="A52" s="189" t="s">
        <v>147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90" t="s">
        <v>101</v>
      </c>
      <c r="AG52" s="190"/>
      <c r="AH52" s="190"/>
      <c r="AI52" s="190"/>
      <c r="AJ52" s="190"/>
      <c r="AK52" s="190"/>
      <c r="AL52" s="191" t="s">
        <v>148</v>
      </c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16">
        <f>BB53</f>
        <v>15000</v>
      </c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>
        <f>BX53</f>
        <v>6800</v>
      </c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92">
        <f>BB52-BX52</f>
        <v>8200</v>
      </c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</row>
    <row r="53" spans="1:107" s="4" customFormat="1" ht="101.25" customHeight="1" thickBot="1">
      <c r="A53" s="107" t="s">
        <v>149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8" t="s">
        <v>101</v>
      </c>
      <c r="AG53" s="108"/>
      <c r="AH53" s="108"/>
      <c r="AI53" s="108"/>
      <c r="AJ53" s="108"/>
      <c r="AK53" s="108"/>
      <c r="AL53" s="109" t="s">
        <v>150</v>
      </c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10">
        <f>BB54</f>
        <v>15000</v>
      </c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>
        <f>BX54</f>
        <v>6800</v>
      </c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1">
        <f>CN54</f>
        <v>8200</v>
      </c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</row>
    <row r="54" spans="1:107" s="3" customFormat="1" ht="141.75" customHeight="1">
      <c r="A54" s="107" t="s">
        <v>151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8" t="s">
        <v>101</v>
      </c>
      <c r="AG54" s="108"/>
      <c r="AH54" s="108"/>
      <c r="AI54" s="108"/>
      <c r="AJ54" s="108"/>
      <c r="AK54" s="108"/>
      <c r="AL54" s="109" t="s">
        <v>152</v>
      </c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10">
        <f>BB55</f>
        <v>15000</v>
      </c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>
        <f>BX55</f>
        <v>6800</v>
      </c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1">
        <f>CN55</f>
        <v>8200</v>
      </c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</row>
    <row r="55" spans="1:107" s="62" customFormat="1" ht="147" customHeight="1" thickBot="1">
      <c r="A55" s="105" t="s">
        <v>151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3" t="s">
        <v>101</v>
      </c>
      <c r="AG55" s="103"/>
      <c r="AH55" s="103"/>
      <c r="AI55" s="103"/>
      <c r="AJ55" s="103"/>
      <c r="AK55" s="103"/>
      <c r="AL55" s="94" t="s">
        <v>153</v>
      </c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5">
        <v>15000</v>
      </c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>
        <v>6800</v>
      </c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104">
        <f>BB55-BX55</f>
        <v>8200</v>
      </c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</row>
    <row r="56" spans="1:107" s="65" customFormat="1" ht="105.75" customHeight="1" thickBot="1">
      <c r="A56" s="193" t="s">
        <v>169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4" t="s">
        <v>101</v>
      </c>
      <c r="AG56" s="194"/>
      <c r="AH56" s="194"/>
      <c r="AI56" s="194"/>
      <c r="AJ56" s="194"/>
      <c r="AK56" s="194"/>
      <c r="AL56" s="195" t="s">
        <v>168</v>
      </c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21">
        <f>BB57</f>
        <v>200900</v>
      </c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>
        <f>BX57</f>
        <v>123204.71</v>
      </c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2">
        <f>BB56-BX56</f>
        <v>77695.29</v>
      </c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</row>
    <row r="57" spans="1:107" s="66" customFormat="1" ht="165.75" customHeight="1" thickBot="1">
      <c r="A57" s="105" t="s">
        <v>112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3" t="s">
        <v>101</v>
      </c>
      <c r="AG57" s="103"/>
      <c r="AH57" s="103"/>
      <c r="AI57" s="103"/>
      <c r="AJ57" s="103"/>
      <c r="AK57" s="103"/>
      <c r="AL57" s="94" t="s">
        <v>110</v>
      </c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5">
        <f>BB58</f>
        <v>200900</v>
      </c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>
        <f>BX58</f>
        <v>123204.71</v>
      </c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104">
        <f>BB57-BX57</f>
        <v>77695.29</v>
      </c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</row>
    <row r="58" spans="1:107" s="66" customFormat="1" ht="148.5" customHeight="1" thickBot="1">
      <c r="A58" s="105" t="s">
        <v>113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3" t="s">
        <v>101</v>
      </c>
      <c r="AG58" s="103"/>
      <c r="AH58" s="103"/>
      <c r="AI58" s="103"/>
      <c r="AJ58" s="103"/>
      <c r="AK58" s="103"/>
      <c r="AL58" s="94" t="s">
        <v>18</v>
      </c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5">
        <f>BB59</f>
        <v>200900</v>
      </c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>
        <f>BX59</f>
        <v>123204.71</v>
      </c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104">
        <f>BB58-BX58</f>
        <v>77695.29</v>
      </c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</row>
    <row r="59" spans="1:107" s="66" customFormat="1" ht="90.75" customHeight="1" thickBot="1">
      <c r="A59" s="105" t="s">
        <v>111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3" t="s">
        <v>101</v>
      </c>
      <c r="AG59" s="103"/>
      <c r="AH59" s="103"/>
      <c r="AI59" s="103"/>
      <c r="AJ59" s="103"/>
      <c r="AK59" s="103"/>
      <c r="AL59" s="94" t="s">
        <v>109</v>
      </c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5">
        <v>200900</v>
      </c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>
        <v>123204.71</v>
      </c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104">
        <f>BB59-BX59</f>
        <v>77695.29</v>
      </c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</row>
    <row r="60" spans="1:107" s="64" customFormat="1" ht="55.5" customHeight="1" thickBot="1">
      <c r="A60" s="112" t="s">
        <v>176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3" t="s">
        <v>101</v>
      </c>
      <c r="AG60" s="113"/>
      <c r="AH60" s="113"/>
      <c r="AI60" s="113"/>
      <c r="AJ60" s="113"/>
      <c r="AK60" s="113"/>
      <c r="AL60" s="114" t="s">
        <v>177</v>
      </c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5">
        <f>BB61</f>
        <v>6600</v>
      </c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6" t="s">
        <v>118</v>
      </c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7">
        <f>BB60</f>
        <v>6600</v>
      </c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</row>
    <row r="61" spans="1:107" s="2" customFormat="1" ht="171.75" customHeight="1" thickBot="1">
      <c r="A61" s="107" t="s">
        <v>208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8" t="s">
        <v>101</v>
      </c>
      <c r="AG61" s="108"/>
      <c r="AH61" s="108"/>
      <c r="AI61" s="108"/>
      <c r="AJ61" s="108"/>
      <c r="AK61" s="108"/>
      <c r="AL61" s="109" t="s">
        <v>206</v>
      </c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10">
        <f>BB62</f>
        <v>6600</v>
      </c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 t="s">
        <v>118</v>
      </c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1">
        <f>BB61</f>
        <v>6600</v>
      </c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</row>
    <row r="62" spans="1:107" s="3" customFormat="1" ht="172.5" customHeight="1" thickBot="1">
      <c r="A62" s="107" t="s">
        <v>207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8" t="s">
        <v>101</v>
      </c>
      <c r="AG62" s="108"/>
      <c r="AH62" s="108"/>
      <c r="AI62" s="108"/>
      <c r="AJ62" s="108"/>
      <c r="AK62" s="108"/>
      <c r="AL62" s="109" t="s">
        <v>205</v>
      </c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10">
        <v>6600</v>
      </c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 t="s">
        <v>118</v>
      </c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1">
        <f>BB62</f>
        <v>6600</v>
      </c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</row>
    <row r="63" spans="1:107" s="67" customFormat="1" ht="42.75" customHeight="1" thickBot="1">
      <c r="A63" s="182" t="s">
        <v>155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69" t="s">
        <v>101</v>
      </c>
      <c r="AG63" s="169"/>
      <c r="AH63" s="169"/>
      <c r="AI63" s="169"/>
      <c r="AJ63" s="169"/>
      <c r="AK63" s="169"/>
      <c r="AL63" s="165" t="s">
        <v>202</v>
      </c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4">
        <f>BB64</f>
        <v>5275700</v>
      </c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>
        <f>BX64</f>
        <v>5177573.77</v>
      </c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>
        <f>BB63-BX63</f>
        <v>98126.23000000045</v>
      </c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</row>
    <row r="64" spans="1:107" s="2" customFormat="1" ht="85.5" customHeight="1" thickBot="1">
      <c r="A64" s="107" t="s">
        <v>158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8" t="s">
        <v>101</v>
      </c>
      <c r="AG64" s="108"/>
      <c r="AH64" s="108"/>
      <c r="AI64" s="108"/>
      <c r="AJ64" s="108"/>
      <c r="AK64" s="108"/>
      <c r="AL64" s="109" t="s">
        <v>203</v>
      </c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10">
        <f>BB65+BB71+BB76</f>
        <v>5275700</v>
      </c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>
        <f>BX65+BX71+BX76</f>
        <v>5177573.77</v>
      </c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96">
        <f>BB64-BX64</f>
        <v>98126.23000000045</v>
      </c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</row>
    <row r="65" spans="1:107" s="64" customFormat="1" ht="66.75" customHeight="1" thickBot="1">
      <c r="A65" s="209" t="s">
        <v>159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10" t="s">
        <v>101</v>
      </c>
      <c r="AG65" s="210"/>
      <c r="AH65" s="210"/>
      <c r="AI65" s="210"/>
      <c r="AJ65" s="210"/>
      <c r="AK65" s="210"/>
      <c r="AL65" s="208" t="s">
        <v>178</v>
      </c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116">
        <f>BB66+BB69</f>
        <v>4851700</v>
      </c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>
        <f>BX68+BX70</f>
        <v>4851700</v>
      </c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96" t="s">
        <v>118</v>
      </c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</row>
    <row r="66" spans="1:107" s="3" customFormat="1" ht="65.25" customHeight="1" thickBot="1">
      <c r="A66" s="107" t="s">
        <v>160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8" t="s">
        <v>101</v>
      </c>
      <c r="AG66" s="108"/>
      <c r="AH66" s="108"/>
      <c r="AI66" s="108"/>
      <c r="AJ66" s="108"/>
      <c r="AK66" s="108"/>
      <c r="AL66" s="196" t="s">
        <v>220</v>
      </c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10">
        <f>BB68</f>
        <v>4782100</v>
      </c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>
        <f>BX68</f>
        <v>4782100</v>
      </c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96" t="s">
        <v>118</v>
      </c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</row>
    <row r="67" spans="1:107" s="2" customFormat="1" ht="15" customHeight="1" hidden="1">
      <c r="A67" s="207" t="s">
        <v>161</v>
      </c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194" t="s">
        <v>101</v>
      </c>
      <c r="AG67" s="194"/>
      <c r="AH67" s="194"/>
      <c r="AI67" s="194"/>
      <c r="AJ67" s="194"/>
      <c r="AK67" s="194"/>
      <c r="AL67" s="200" t="s">
        <v>162</v>
      </c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121">
        <v>2273200</v>
      </c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 t="s">
        <v>154</v>
      </c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</row>
    <row r="68" spans="1:107" s="4" customFormat="1" ht="89.25" customHeight="1">
      <c r="A68" s="201" t="s">
        <v>221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3"/>
      <c r="AF68" s="197" t="s">
        <v>163</v>
      </c>
      <c r="AG68" s="198"/>
      <c r="AH68" s="198"/>
      <c r="AI68" s="198"/>
      <c r="AJ68" s="198"/>
      <c r="AK68" s="199"/>
      <c r="AL68" s="196" t="s">
        <v>219</v>
      </c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10">
        <v>4782100</v>
      </c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>
        <v>4782100</v>
      </c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96" t="s">
        <v>118</v>
      </c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</row>
    <row r="69" spans="1:107" s="64" customFormat="1" ht="84" customHeight="1" thickBot="1">
      <c r="A69" s="205" t="s">
        <v>246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6" t="s">
        <v>101</v>
      </c>
      <c r="AG69" s="206"/>
      <c r="AH69" s="206"/>
      <c r="AI69" s="206"/>
      <c r="AJ69" s="206"/>
      <c r="AK69" s="206"/>
      <c r="AL69" s="114" t="s">
        <v>243</v>
      </c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5">
        <f>BB70</f>
        <v>69600</v>
      </c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21">
        <f>BX70</f>
        <v>69600</v>
      </c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96" t="s">
        <v>118</v>
      </c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</row>
    <row r="70" spans="1:107" s="3" customFormat="1" ht="96.75" customHeight="1" thickBot="1">
      <c r="A70" s="107" t="s">
        <v>245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8" t="s">
        <v>101</v>
      </c>
      <c r="AG70" s="108"/>
      <c r="AH70" s="108"/>
      <c r="AI70" s="108"/>
      <c r="AJ70" s="108"/>
      <c r="AK70" s="108"/>
      <c r="AL70" s="196" t="s">
        <v>244</v>
      </c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10">
        <v>69600</v>
      </c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>
        <v>69600</v>
      </c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96" t="s">
        <v>118</v>
      </c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</row>
    <row r="71" spans="1:107" s="64" customFormat="1" ht="69" customHeight="1" thickBot="1">
      <c r="A71" s="205" t="s">
        <v>164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6" t="s">
        <v>101</v>
      </c>
      <c r="AG71" s="206"/>
      <c r="AH71" s="206"/>
      <c r="AI71" s="206"/>
      <c r="AJ71" s="206"/>
      <c r="AK71" s="206"/>
      <c r="AL71" s="114" t="s">
        <v>185</v>
      </c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5">
        <f>BB72+BB74</f>
        <v>102400</v>
      </c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21">
        <f>BX74+BX72</f>
        <v>54273.77</v>
      </c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96">
        <f>BB71-BX71</f>
        <v>48126.23</v>
      </c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</row>
    <row r="72" spans="1:107" s="62" customFormat="1" ht="96.75" customHeight="1" thickBot="1">
      <c r="A72" s="204" t="s">
        <v>166</v>
      </c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184" t="s">
        <v>101</v>
      </c>
      <c r="AG72" s="184"/>
      <c r="AH72" s="184"/>
      <c r="AI72" s="184"/>
      <c r="AJ72" s="184"/>
      <c r="AK72" s="184"/>
      <c r="AL72" s="94" t="s">
        <v>179</v>
      </c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6">
        <v>200</v>
      </c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5">
        <f>BX73</f>
        <v>200</v>
      </c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6" t="s">
        <v>118</v>
      </c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</row>
    <row r="73" spans="1:107" s="66" customFormat="1" ht="97.5" customHeight="1" thickBot="1">
      <c r="A73" s="105" t="s">
        <v>157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3" t="s">
        <v>101</v>
      </c>
      <c r="AG73" s="103"/>
      <c r="AH73" s="103"/>
      <c r="AI73" s="103"/>
      <c r="AJ73" s="103"/>
      <c r="AK73" s="103"/>
      <c r="AL73" s="94" t="s">
        <v>180</v>
      </c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5">
        <v>200</v>
      </c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>
        <v>200</v>
      </c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6" t="s">
        <v>118</v>
      </c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</row>
    <row r="74" spans="1:107" s="3" customFormat="1" ht="84.75" customHeight="1" thickBot="1">
      <c r="A74" s="107" t="s">
        <v>165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8" t="s">
        <v>101</v>
      </c>
      <c r="AG74" s="108"/>
      <c r="AH74" s="108"/>
      <c r="AI74" s="108"/>
      <c r="AJ74" s="108"/>
      <c r="AK74" s="108"/>
      <c r="AL74" s="94" t="s">
        <v>181</v>
      </c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110">
        <f>BB75</f>
        <v>102200</v>
      </c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1">
        <f>BX75</f>
        <v>54073.77</v>
      </c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96">
        <f>BB74-BX74</f>
        <v>48126.23</v>
      </c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</row>
    <row r="75" spans="1:107" s="66" customFormat="1" ht="90" customHeight="1" thickBot="1">
      <c r="A75" s="105" t="s">
        <v>156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3" t="s">
        <v>101</v>
      </c>
      <c r="AG75" s="103"/>
      <c r="AH75" s="103"/>
      <c r="AI75" s="103"/>
      <c r="AJ75" s="103"/>
      <c r="AK75" s="103"/>
      <c r="AL75" s="94" t="s">
        <v>182</v>
      </c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5">
        <v>102200</v>
      </c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>
        <v>54073.77</v>
      </c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6">
        <f>BB75-BX75</f>
        <v>48126.23</v>
      </c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</row>
    <row r="76" spans="1:107" s="86" customFormat="1" ht="59.25" customHeight="1" thickBot="1">
      <c r="A76" s="97" t="s">
        <v>232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8" t="s">
        <v>101</v>
      </c>
      <c r="AG76" s="98"/>
      <c r="AH76" s="98"/>
      <c r="AI76" s="98"/>
      <c r="AJ76" s="98"/>
      <c r="AK76" s="98"/>
      <c r="AL76" s="99" t="s">
        <v>229</v>
      </c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100">
        <f>BB77</f>
        <v>321600</v>
      </c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>
        <f>BX77</f>
        <v>271600</v>
      </c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1">
        <f>BB76-BX76</f>
        <v>50000</v>
      </c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</row>
    <row r="77" spans="1:107" s="62" customFormat="1" ht="59.25" customHeight="1" thickBot="1">
      <c r="A77" s="92" t="s">
        <v>233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3" t="s">
        <v>101</v>
      </c>
      <c r="AG77" s="93"/>
      <c r="AH77" s="93"/>
      <c r="AI77" s="93"/>
      <c r="AJ77" s="93"/>
      <c r="AK77" s="93"/>
      <c r="AL77" s="94" t="s">
        <v>230</v>
      </c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5">
        <f>BB78</f>
        <v>321600</v>
      </c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>
        <f>BX78</f>
        <v>271600</v>
      </c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6">
        <f>BB77-BX77</f>
        <v>50000</v>
      </c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</row>
    <row r="78" spans="1:107" s="62" customFormat="1" ht="59.25" customHeight="1" thickBot="1">
      <c r="A78" s="92" t="s">
        <v>234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3" t="s">
        <v>101</v>
      </c>
      <c r="AG78" s="93"/>
      <c r="AH78" s="93"/>
      <c r="AI78" s="93"/>
      <c r="AJ78" s="93"/>
      <c r="AK78" s="93"/>
      <c r="AL78" s="94" t="s">
        <v>231</v>
      </c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5">
        <v>321600</v>
      </c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>
        <v>271600</v>
      </c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6">
        <f>BB78-BX78</f>
        <v>50000</v>
      </c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</row>
    <row r="79" spans="38:53" ht="25.5"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</row>
    <row r="80" spans="38:53" ht="25.5"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</row>
    <row r="81" spans="38:53" ht="25.5"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</row>
    <row r="82" spans="38:53" ht="25.5"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</row>
    <row r="83" spans="38:53" ht="25.5"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</row>
    <row r="84" spans="38:53" ht="25.5"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</row>
    <row r="85" spans="38:53" ht="25.5"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</row>
    <row r="86" spans="38:53" ht="25.5"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</row>
    <row r="87" spans="38:53" ht="25.5"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</row>
    <row r="88" spans="38:53" ht="25.5"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</row>
    <row r="89" spans="38:53" ht="25.5"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</row>
    <row r="90" spans="38:53" ht="25.5"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</row>
    <row r="91" spans="38:53" ht="25.5"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</row>
    <row r="92" spans="38:53" ht="25.5"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</row>
    <row r="93" spans="38:53" ht="25.5"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</row>
    <row r="94" spans="38:53" ht="25.5"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</row>
    <row r="95" spans="38:53" ht="25.5"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</row>
    <row r="96" spans="38:53" ht="25.5"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</row>
    <row r="97" spans="38:53" ht="25.5"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</row>
    <row r="98" spans="38:53" ht="25.5"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</row>
    <row r="99" spans="38:53" ht="25.5"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</row>
  </sheetData>
  <sheetProtection selectLockedCells="1" selectUnlockedCells="1"/>
  <mergeCells count="403">
    <mergeCell ref="A26:AE26"/>
    <mergeCell ref="AF26:AK26"/>
    <mergeCell ref="AL26:BA26"/>
    <mergeCell ref="BB26:BW26"/>
    <mergeCell ref="BX26:CM26"/>
    <mergeCell ref="CN26:DC26"/>
    <mergeCell ref="A27:AE27"/>
    <mergeCell ref="AF27:AK27"/>
    <mergeCell ref="AL27:BA27"/>
    <mergeCell ref="BB27:BW27"/>
    <mergeCell ref="BX27:CM27"/>
    <mergeCell ref="CN27:DC27"/>
    <mergeCell ref="A25:AE25"/>
    <mergeCell ref="AF25:AK25"/>
    <mergeCell ref="AL25:BA25"/>
    <mergeCell ref="BB25:BW25"/>
    <mergeCell ref="BX25:CM25"/>
    <mergeCell ref="CN25:DC25"/>
    <mergeCell ref="A70:AE70"/>
    <mergeCell ref="AF70:AK70"/>
    <mergeCell ref="AL70:BA70"/>
    <mergeCell ref="BB70:BW70"/>
    <mergeCell ref="BX70:CM70"/>
    <mergeCell ref="CN70:DC70"/>
    <mergeCell ref="A24:AE24"/>
    <mergeCell ref="AF24:AK24"/>
    <mergeCell ref="AL24:BA24"/>
    <mergeCell ref="BB24:BW24"/>
    <mergeCell ref="BX24:CM24"/>
    <mergeCell ref="CN24:DC24"/>
    <mergeCell ref="A28:AE28"/>
    <mergeCell ref="AF28:AK28"/>
    <mergeCell ref="AL28:BA28"/>
    <mergeCell ref="BB28:BW28"/>
    <mergeCell ref="BX28:CM28"/>
    <mergeCell ref="CN28:DC28"/>
    <mergeCell ref="BX48:CM48"/>
    <mergeCell ref="CN48:DC48"/>
    <mergeCell ref="A57:AE57"/>
    <mergeCell ref="AF57:AK57"/>
    <mergeCell ref="AL58:BA58"/>
    <mergeCell ref="BB58:BW58"/>
    <mergeCell ref="BX57:CM57"/>
    <mergeCell ref="BX49:CM49"/>
    <mergeCell ref="CN49:DC49"/>
    <mergeCell ref="BX55:CM55"/>
    <mergeCell ref="A59:AE59"/>
    <mergeCell ref="AF59:AK59"/>
    <mergeCell ref="AL59:BA59"/>
    <mergeCell ref="BB59:BW59"/>
    <mergeCell ref="AL57:BA57"/>
    <mergeCell ref="BB57:BW57"/>
    <mergeCell ref="A58:AE58"/>
    <mergeCell ref="AF58:AK58"/>
    <mergeCell ref="CN55:DC55"/>
    <mergeCell ref="BX51:CM51"/>
    <mergeCell ref="CN51:DC51"/>
    <mergeCell ref="CN57:DC57"/>
    <mergeCell ref="BX44:CM44"/>
    <mergeCell ref="CN44:DC44"/>
    <mergeCell ref="BX45:CM45"/>
    <mergeCell ref="CN45:DC45"/>
    <mergeCell ref="CN53:DC53"/>
    <mergeCell ref="CN54:DC54"/>
    <mergeCell ref="A67:AE67"/>
    <mergeCell ref="AF67:AK67"/>
    <mergeCell ref="BB66:BW66"/>
    <mergeCell ref="AL65:BA65"/>
    <mergeCell ref="BB65:BW65"/>
    <mergeCell ref="BX66:CM66"/>
    <mergeCell ref="A65:AE65"/>
    <mergeCell ref="AF65:AK65"/>
    <mergeCell ref="A66:AE66"/>
    <mergeCell ref="AF66:AK66"/>
    <mergeCell ref="CN74:DC74"/>
    <mergeCell ref="AL74:BA74"/>
    <mergeCell ref="BB74:BW74"/>
    <mergeCell ref="BB67:BW67"/>
    <mergeCell ref="AL71:BA71"/>
    <mergeCell ref="BB71:BW71"/>
    <mergeCell ref="AL68:BA68"/>
    <mergeCell ref="CN67:DC67"/>
    <mergeCell ref="BX74:CM74"/>
    <mergeCell ref="BB68:BW68"/>
    <mergeCell ref="A73:AE73"/>
    <mergeCell ref="AF73:AK73"/>
    <mergeCell ref="A74:AE74"/>
    <mergeCell ref="AF74:AK74"/>
    <mergeCell ref="CN73:DC73"/>
    <mergeCell ref="BX72:CM72"/>
    <mergeCell ref="CN72:DC72"/>
    <mergeCell ref="AL73:BA73"/>
    <mergeCell ref="BB73:BW73"/>
    <mergeCell ref="BX73:CM73"/>
    <mergeCell ref="A68:AE68"/>
    <mergeCell ref="BX68:CM68"/>
    <mergeCell ref="AL72:BA72"/>
    <mergeCell ref="BB72:BW72"/>
    <mergeCell ref="A72:AE72"/>
    <mergeCell ref="AF72:AK72"/>
    <mergeCell ref="A71:AE71"/>
    <mergeCell ref="AF71:AK71"/>
    <mergeCell ref="A69:AE69"/>
    <mergeCell ref="AF69:AK69"/>
    <mergeCell ref="CN68:DC68"/>
    <mergeCell ref="BX67:CM67"/>
    <mergeCell ref="BX71:CM71"/>
    <mergeCell ref="CN71:DC71"/>
    <mergeCell ref="AF68:AK68"/>
    <mergeCell ref="AL67:BA67"/>
    <mergeCell ref="AL69:BA69"/>
    <mergeCell ref="BB69:BW69"/>
    <mergeCell ref="BX69:CM69"/>
    <mergeCell ref="CN69:DC69"/>
    <mergeCell ref="CN63:DC63"/>
    <mergeCell ref="BX64:CM64"/>
    <mergeCell ref="CN64:DC64"/>
    <mergeCell ref="CN65:DC65"/>
    <mergeCell ref="CN66:DC66"/>
    <mergeCell ref="BX63:CM63"/>
    <mergeCell ref="BX65:CM65"/>
    <mergeCell ref="AL66:BA66"/>
    <mergeCell ref="A63:AE63"/>
    <mergeCell ref="AF63:AK63"/>
    <mergeCell ref="AL63:BA63"/>
    <mergeCell ref="BB63:BW63"/>
    <mergeCell ref="A64:AE64"/>
    <mergeCell ref="AF64:AK64"/>
    <mergeCell ref="AL64:BA64"/>
    <mergeCell ref="BB64:BW64"/>
    <mergeCell ref="A55:AE55"/>
    <mergeCell ref="AF55:AK55"/>
    <mergeCell ref="A56:AE56"/>
    <mergeCell ref="AF56:AK56"/>
    <mergeCell ref="AL56:BA56"/>
    <mergeCell ref="BX53:CM53"/>
    <mergeCell ref="BX54:CM54"/>
    <mergeCell ref="AL55:BA55"/>
    <mergeCell ref="BB55:BW55"/>
    <mergeCell ref="A53:AE53"/>
    <mergeCell ref="AF53:AK53"/>
    <mergeCell ref="A54:AE54"/>
    <mergeCell ref="AF54:AK54"/>
    <mergeCell ref="AL54:BA54"/>
    <mergeCell ref="BB54:BW54"/>
    <mergeCell ref="AL53:BA53"/>
    <mergeCell ref="BB53:BW53"/>
    <mergeCell ref="A52:AE52"/>
    <mergeCell ref="AF52:AK52"/>
    <mergeCell ref="AL52:BA52"/>
    <mergeCell ref="BB52:BW52"/>
    <mergeCell ref="BX52:CM52"/>
    <mergeCell ref="CN52:DC52"/>
    <mergeCell ref="A51:AE51"/>
    <mergeCell ref="AF51:AK51"/>
    <mergeCell ref="BX50:CM50"/>
    <mergeCell ref="CN50:DC50"/>
    <mergeCell ref="A50:AE50"/>
    <mergeCell ref="AF50:AK50"/>
    <mergeCell ref="AL50:BA50"/>
    <mergeCell ref="BB50:BW50"/>
    <mergeCell ref="AL51:BA51"/>
    <mergeCell ref="BB51:BW51"/>
    <mergeCell ref="BB45:BW45"/>
    <mergeCell ref="A49:AE49"/>
    <mergeCell ref="AF49:AK49"/>
    <mergeCell ref="AL49:BA49"/>
    <mergeCell ref="BB49:BW49"/>
    <mergeCell ref="AL46:BA46"/>
    <mergeCell ref="A48:AE48"/>
    <mergeCell ref="AF48:AK48"/>
    <mergeCell ref="AL48:BA48"/>
    <mergeCell ref="BB48:BW48"/>
    <mergeCell ref="CN43:DC43"/>
    <mergeCell ref="A42:AE42"/>
    <mergeCell ref="AF42:AK42"/>
    <mergeCell ref="A43:AD43"/>
    <mergeCell ref="AF43:AK43"/>
    <mergeCell ref="AL43:BA43"/>
    <mergeCell ref="BB43:BW43"/>
    <mergeCell ref="AL42:BA42"/>
    <mergeCell ref="BB42:BW42"/>
    <mergeCell ref="A40:AE40"/>
    <mergeCell ref="AF40:AK40"/>
    <mergeCell ref="BB39:BW39"/>
    <mergeCell ref="BX42:CM42"/>
    <mergeCell ref="CN42:DC42"/>
    <mergeCell ref="A41:AE41"/>
    <mergeCell ref="AF41:AK41"/>
    <mergeCell ref="AL39:BA39"/>
    <mergeCell ref="BB41:BW41"/>
    <mergeCell ref="BX40:CM40"/>
    <mergeCell ref="AL38:BA38"/>
    <mergeCell ref="BB38:BW38"/>
    <mergeCell ref="CN38:DC38"/>
    <mergeCell ref="CN39:DC39"/>
    <mergeCell ref="A39:AE39"/>
    <mergeCell ref="AF39:AK39"/>
    <mergeCell ref="BX39:CM39"/>
    <mergeCell ref="BX38:CM38"/>
    <mergeCell ref="A35:AE35"/>
    <mergeCell ref="AF35:AK35"/>
    <mergeCell ref="AL35:BA35"/>
    <mergeCell ref="BB35:BW35"/>
    <mergeCell ref="A37:AE37"/>
    <mergeCell ref="AF37:AK37"/>
    <mergeCell ref="AL37:BA37"/>
    <mergeCell ref="BB37:BW37"/>
    <mergeCell ref="A36:AE36"/>
    <mergeCell ref="BB36:BW36"/>
    <mergeCell ref="A32:AE32"/>
    <mergeCell ref="AF32:AK32"/>
    <mergeCell ref="AL32:BA32"/>
    <mergeCell ref="BB32:BW32"/>
    <mergeCell ref="A34:AE34"/>
    <mergeCell ref="AF34:AK34"/>
    <mergeCell ref="AL34:BA34"/>
    <mergeCell ref="BB34:BW34"/>
    <mergeCell ref="AL45:BA45"/>
    <mergeCell ref="AL44:BA44"/>
    <mergeCell ref="BB44:BW44"/>
    <mergeCell ref="A33:AE33"/>
    <mergeCell ref="AF33:AK33"/>
    <mergeCell ref="AL33:BA33"/>
    <mergeCell ref="BB33:BW33"/>
    <mergeCell ref="AF36:AK36"/>
    <mergeCell ref="A38:AE38"/>
    <mergeCell ref="AF38:AK38"/>
    <mergeCell ref="A46:AE46"/>
    <mergeCell ref="AF46:AK46"/>
    <mergeCell ref="A44:AE44"/>
    <mergeCell ref="AF44:AK44"/>
    <mergeCell ref="A45:AE45"/>
    <mergeCell ref="AF45:AK45"/>
    <mergeCell ref="CN37:DC37"/>
    <mergeCell ref="BX37:CM37"/>
    <mergeCell ref="BX32:CM32"/>
    <mergeCell ref="CN32:DC32"/>
    <mergeCell ref="BX33:CM33"/>
    <mergeCell ref="BX35:CM35"/>
    <mergeCell ref="CN35:DC35"/>
    <mergeCell ref="BX34:CM34"/>
    <mergeCell ref="CN34:DC34"/>
    <mergeCell ref="BX36:CM36"/>
    <mergeCell ref="A23:AE23"/>
    <mergeCell ref="AF23:AK23"/>
    <mergeCell ref="BX23:CM23"/>
    <mergeCell ref="CN23:DC23"/>
    <mergeCell ref="AL23:BA23"/>
    <mergeCell ref="BB23:BW23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BB17:BW17"/>
    <mergeCell ref="BX16:CM16"/>
    <mergeCell ref="CN16:DC16"/>
    <mergeCell ref="BX17:CM17"/>
    <mergeCell ref="CN17:DC17"/>
    <mergeCell ref="BX19:CM19"/>
    <mergeCell ref="CN19:DC19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BH1:DC1"/>
    <mergeCell ref="AJ6:AZ6"/>
    <mergeCell ref="BA6:BE6"/>
    <mergeCell ref="BF6:BG6"/>
    <mergeCell ref="CN6:DC6"/>
    <mergeCell ref="A3:CM3"/>
    <mergeCell ref="CN4:DC4"/>
    <mergeCell ref="CN5:DC5"/>
    <mergeCell ref="BB56:BW56"/>
    <mergeCell ref="BX56:CM56"/>
    <mergeCell ref="CN56:DC56"/>
    <mergeCell ref="BB40:BW40"/>
    <mergeCell ref="BX41:CM41"/>
    <mergeCell ref="CN41:DC41"/>
    <mergeCell ref="BB46:BW46"/>
    <mergeCell ref="BX46:CM46"/>
    <mergeCell ref="CN46:DC46"/>
    <mergeCell ref="BX43:CM43"/>
    <mergeCell ref="AL41:BA41"/>
    <mergeCell ref="CD7:CM7"/>
    <mergeCell ref="CN7:DC7"/>
    <mergeCell ref="A9:BW9"/>
    <mergeCell ref="CE9:CM9"/>
    <mergeCell ref="CN9:DC9"/>
    <mergeCell ref="CN10:DC10"/>
    <mergeCell ref="CN40:DC40"/>
    <mergeCell ref="AL40:BA40"/>
    <mergeCell ref="AL36:BA36"/>
    <mergeCell ref="BX58:CM58"/>
    <mergeCell ref="CN58:DC58"/>
    <mergeCell ref="BX59:CM59"/>
    <mergeCell ref="CN59:DC59"/>
    <mergeCell ref="AL60:BA60"/>
    <mergeCell ref="BB60:BW60"/>
    <mergeCell ref="BX60:CM60"/>
    <mergeCell ref="CN60:DC60"/>
    <mergeCell ref="AL61:BA61"/>
    <mergeCell ref="BB61:BW61"/>
    <mergeCell ref="BX61:CM61"/>
    <mergeCell ref="CN61:DC61"/>
    <mergeCell ref="A60:AE60"/>
    <mergeCell ref="AF60:AK60"/>
    <mergeCell ref="CN36:DC36"/>
    <mergeCell ref="CN33:DC33"/>
    <mergeCell ref="A62:AE62"/>
    <mergeCell ref="AF62:AK62"/>
    <mergeCell ref="AL62:BA62"/>
    <mergeCell ref="BB62:BW62"/>
    <mergeCell ref="BX62:CM62"/>
    <mergeCell ref="CN62:DC62"/>
    <mergeCell ref="A61:AE61"/>
    <mergeCell ref="AF61:AK61"/>
    <mergeCell ref="A75:AE75"/>
    <mergeCell ref="AF75:AK75"/>
    <mergeCell ref="AL75:BA75"/>
    <mergeCell ref="BB75:BW75"/>
    <mergeCell ref="BX75:CM75"/>
    <mergeCell ref="CN75:DC75"/>
    <mergeCell ref="A31:AE31"/>
    <mergeCell ref="AF31:AK31"/>
    <mergeCell ref="AL31:BA31"/>
    <mergeCell ref="BB31:BW31"/>
    <mergeCell ref="BX31:CM31"/>
    <mergeCell ref="CN31:DC31"/>
    <mergeCell ref="A29:AE29"/>
    <mergeCell ref="AF29:AK29"/>
    <mergeCell ref="AL29:BA29"/>
    <mergeCell ref="BB29:BW29"/>
    <mergeCell ref="BX29:CM29"/>
    <mergeCell ref="CN29:DC29"/>
    <mergeCell ref="A47:AE47"/>
    <mergeCell ref="AF47:AK47"/>
    <mergeCell ref="AL47:BA47"/>
    <mergeCell ref="BB47:BW47"/>
    <mergeCell ref="BX47:CM47"/>
    <mergeCell ref="CN47:DC47"/>
    <mergeCell ref="A76:AE76"/>
    <mergeCell ref="AF76:AK76"/>
    <mergeCell ref="AL76:BA76"/>
    <mergeCell ref="BB76:BW76"/>
    <mergeCell ref="BX76:CM76"/>
    <mergeCell ref="CN76:DC76"/>
    <mergeCell ref="A77:AE77"/>
    <mergeCell ref="AF77:AK77"/>
    <mergeCell ref="AL77:BA77"/>
    <mergeCell ref="BB77:BW77"/>
    <mergeCell ref="BX77:CM77"/>
    <mergeCell ref="CN77:DC77"/>
    <mergeCell ref="A78:AE78"/>
    <mergeCell ref="AF78:AK78"/>
    <mergeCell ref="AL78:BA78"/>
    <mergeCell ref="BB78:BW78"/>
    <mergeCell ref="BX78:CM78"/>
    <mergeCell ref="CN78:DC78"/>
    <mergeCell ref="A30:AE30"/>
    <mergeCell ref="AF30:AK30"/>
    <mergeCell ref="AL30:BA30"/>
    <mergeCell ref="BB30:BW30"/>
    <mergeCell ref="BX30:CM30"/>
    <mergeCell ref="CN30:DC30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4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5"/>
  <sheetViews>
    <sheetView view="pageBreakPreview" zoomScale="75" zoomScaleNormal="75" zoomScaleSheetLayoutView="75" zoomScalePageLayoutView="0" workbookViewId="0" topLeftCell="A1">
      <pane xSplit="36" ySplit="9" topLeftCell="AK10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A26" sqref="A26:IV26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30" t="s">
        <v>1</v>
      </c>
      <c r="CI2" s="230"/>
      <c r="CJ2" s="230"/>
      <c r="CK2" s="230"/>
      <c r="CL2" s="230"/>
      <c r="CM2" s="230"/>
      <c r="CN2" s="230"/>
      <c r="CO2" s="230"/>
      <c r="CP2" s="230"/>
      <c r="CQ2" s="230"/>
    </row>
    <row r="3" spans="1:107" ht="18.75">
      <c r="A3" s="231" t="s">
        <v>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232" t="s">
        <v>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3" t="s">
        <v>95</v>
      </c>
      <c r="AF5" s="233"/>
      <c r="AG5" s="233"/>
      <c r="AH5" s="233"/>
      <c r="AI5" s="233"/>
      <c r="AJ5" s="233"/>
      <c r="AK5" s="233" t="s">
        <v>4</v>
      </c>
      <c r="AL5" s="233"/>
      <c r="AM5" s="233"/>
      <c r="AN5" s="233"/>
      <c r="AO5" s="233"/>
      <c r="AP5" s="233"/>
      <c r="AQ5" s="233"/>
      <c r="AR5" s="233"/>
      <c r="AS5" s="233"/>
      <c r="AT5" s="233" t="s">
        <v>5</v>
      </c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 t="s">
        <v>6</v>
      </c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 t="s">
        <v>98</v>
      </c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4" t="s">
        <v>7</v>
      </c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</row>
    <row r="6" spans="1:107" ht="52.5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</row>
    <row r="7" spans="1:107" ht="13.5" customHeight="1">
      <c r="A7" s="235">
        <v>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6">
        <v>2</v>
      </c>
      <c r="AF7" s="236"/>
      <c r="AG7" s="236"/>
      <c r="AH7" s="236"/>
      <c r="AI7" s="236"/>
      <c r="AJ7" s="236"/>
      <c r="AK7" s="236">
        <v>3</v>
      </c>
      <c r="AL7" s="236"/>
      <c r="AM7" s="236"/>
      <c r="AN7" s="236"/>
      <c r="AO7" s="236"/>
      <c r="AP7" s="236"/>
      <c r="AQ7" s="236"/>
      <c r="AR7" s="236"/>
      <c r="AS7" s="236"/>
      <c r="AT7" s="236">
        <v>4</v>
      </c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>
        <v>5</v>
      </c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>
        <v>5</v>
      </c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7">
        <v>6</v>
      </c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</row>
    <row r="8" spans="1:107" s="11" customFormat="1" ht="18" customHeight="1">
      <c r="A8" s="10"/>
      <c r="B8" s="238" t="s">
        <v>8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9" t="s">
        <v>9</v>
      </c>
      <c r="AF8" s="239"/>
      <c r="AG8" s="239"/>
      <c r="AH8" s="239"/>
      <c r="AI8" s="239"/>
      <c r="AJ8" s="239"/>
      <c r="AK8" s="240" t="s">
        <v>102</v>
      </c>
      <c r="AL8" s="240"/>
      <c r="AM8" s="240"/>
      <c r="AN8" s="240"/>
      <c r="AO8" s="240"/>
      <c r="AP8" s="240"/>
      <c r="AQ8" s="240"/>
      <c r="AR8" s="240"/>
      <c r="AS8" s="240"/>
      <c r="AT8" s="241">
        <f>SUM(AT10:BJ38)+AT39</f>
        <v>12597298.92</v>
      </c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 t="e">
        <f>SUM(#REF!+#REF!+#REF!+#REF!+#REF!+#REF!+#REF!+#REF!)</f>
        <v>#REF!</v>
      </c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>
        <f>SUM(BW10:CG38)+BW39</f>
        <v>7992059.599999999</v>
      </c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5">
        <f>AT8-BW8</f>
        <v>4605239.320000001</v>
      </c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</row>
    <row r="9" spans="1:107" ht="14.25" customHeight="1">
      <c r="A9" s="12"/>
      <c r="B9" s="242" t="s">
        <v>103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3"/>
      <c r="AF9" s="243"/>
      <c r="AG9" s="243"/>
      <c r="AH9" s="243"/>
      <c r="AI9" s="243"/>
      <c r="AJ9" s="243"/>
      <c r="AK9" s="244"/>
      <c r="AL9" s="244"/>
      <c r="AM9" s="244"/>
      <c r="AN9" s="244"/>
      <c r="AO9" s="244"/>
      <c r="AP9" s="244"/>
      <c r="AQ9" s="244"/>
      <c r="AR9" s="244"/>
      <c r="AS9" s="244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</row>
    <row r="10" spans="1:107" ht="158.25" customHeight="1">
      <c r="A10" s="14"/>
      <c r="B10" s="228" t="s">
        <v>22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0" t="s">
        <v>9</v>
      </c>
      <c r="AF10" s="220"/>
      <c r="AG10" s="220"/>
      <c r="AH10" s="220"/>
      <c r="AI10" s="220"/>
      <c r="AJ10" s="220"/>
      <c r="AK10" s="225" t="s">
        <v>21</v>
      </c>
      <c r="AL10" s="225"/>
      <c r="AM10" s="225"/>
      <c r="AN10" s="225"/>
      <c r="AO10" s="225"/>
      <c r="AP10" s="225"/>
      <c r="AQ10" s="225"/>
      <c r="AR10" s="225"/>
      <c r="AS10" s="225"/>
      <c r="AT10" s="222">
        <v>4180600</v>
      </c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>
        <v>312100</v>
      </c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>
        <v>2657287.58</v>
      </c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>
        <f>AT10-BW10</f>
        <v>1523312.42</v>
      </c>
      <c r="CI10" s="222"/>
      <c r="CJ10" s="222"/>
      <c r="CK10" s="222"/>
      <c r="CL10" s="222"/>
      <c r="CM10" s="222"/>
      <c r="CN10" s="222"/>
      <c r="CO10" s="222"/>
      <c r="CP10" s="222"/>
      <c r="CQ10" s="222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</row>
    <row r="11" ht="11.25" hidden="1"/>
    <row r="12" spans="1:107" ht="161.25" customHeight="1">
      <c r="A12" s="14"/>
      <c r="B12" s="228" t="s">
        <v>24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0" t="s">
        <v>9</v>
      </c>
      <c r="AF12" s="220"/>
      <c r="AG12" s="220"/>
      <c r="AH12" s="220"/>
      <c r="AI12" s="220"/>
      <c r="AJ12" s="220"/>
      <c r="AK12" s="225" t="s">
        <v>23</v>
      </c>
      <c r="AL12" s="225"/>
      <c r="AM12" s="225"/>
      <c r="AN12" s="225"/>
      <c r="AO12" s="225"/>
      <c r="AP12" s="225"/>
      <c r="AQ12" s="225"/>
      <c r="AR12" s="225"/>
      <c r="AS12" s="225"/>
      <c r="AT12" s="222">
        <v>329500</v>
      </c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>
        <v>69500</v>
      </c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>
        <v>164752.8</v>
      </c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>
        <f aca="true" t="shared" si="0" ref="CH12:CH18">AT12-BW12</f>
        <v>164747.2</v>
      </c>
      <c r="CI12" s="222"/>
      <c r="CJ12" s="222"/>
      <c r="CK12" s="222"/>
      <c r="CL12" s="222"/>
      <c r="CM12" s="222"/>
      <c r="CN12" s="222"/>
      <c r="CO12" s="222"/>
      <c r="CP12" s="222"/>
      <c r="CQ12" s="222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</row>
    <row r="13" spans="1:107" ht="176.25" customHeight="1">
      <c r="A13" s="14"/>
      <c r="B13" s="228" t="s">
        <v>189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0" t="s">
        <v>9</v>
      </c>
      <c r="AF13" s="220"/>
      <c r="AG13" s="220"/>
      <c r="AH13" s="220"/>
      <c r="AI13" s="220"/>
      <c r="AJ13" s="220"/>
      <c r="AK13" s="225" t="s">
        <v>25</v>
      </c>
      <c r="AL13" s="225"/>
      <c r="AM13" s="225"/>
      <c r="AN13" s="225"/>
      <c r="AO13" s="225"/>
      <c r="AP13" s="225"/>
      <c r="AQ13" s="225"/>
      <c r="AR13" s="225"/>
      <c r="AS13" s="225"/>
      <c r="AT13" s="222">
        <v>1259500</v>
      </c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>
        <v>69500</v>
      </c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>
        <v>916169.8</v>
      </c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>
        <f t="shared" si="0"/>
        <v>343330.19999999995</v>
      </c>
      <c r="CI13" s="222"/>
      <c r="CJ13" s="222"/>
      <c r="CK13" s="222"/>
      <c r="CL13" s="222"/>
      <c r="CM13" s="222"/>
      <c r="CN13" s="222"/>
      <c r="CO13" s="222"/>
      <c r="CP13" s="222"/>
      <c r="CQ13" s="222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</row>
    <row r="14" spans="1:107" s="5" customFormat="1" ht="126.75" customHeight="1">
      <c r="A14" s="15"/>
      <c r="B14" s="229" t="s">
        <v>191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0" t="s">
        <v>9</v>
      </c>
      <c r="AF14" s="220"/>
      <c r="AG14" s="220"/>
      <c r="AH14" s="220"/>
      <c r="AI14" s="220"/>
      <c r="AJ14" s="220"/>
      <c r="AK14" s="225" t="s">
        <v>26</v>
      </c>
      <c r="AL14" s="225"/>
      <c r="AM14" s="225"/>
      <c r="AN14" s="225"/>
      <c r="AO14" s="225"/>
      <c r="AP14" s="225"/>
      <c r="AQ14" s="225"/>
      <c r="AR14" s="225"/>
      <c r="AS14" s="225"/>
      <c r="AT14" s="222">
        <v>745700</v>
      </c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>
        <v>15000</v>
      </c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>
        <v>474586.27</v>
      </c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>
        <f t="shared" si="0"/>
        <v>271113.73</v>
      </c>
      <c r="CI14" s="222"/>
      <c r="CJ14" s="222"/>
      <c r="CK14" s="222"/>
      <c r="CL14" s="222"/>
      <c r="CM14" s="222"/>
      <c r="CN14" s="222"/>
      <c r="CO14" s="222"/>
      <c r="CP14" s="222"/>
      <c r="CQ14" s="222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</row>
    <row r="15" spans="1:107" s="5" customFormat="1" ht="102.75" customHeight="1">
      <c r="A15" s="15"/>
      <c r="B15" s="229" t="s">
        <v>212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0" t="s">
        <v>9</v>
      </c>
      <c r="AF15" s="220"/>
      <c r="AG15" s="220"/>
      <c r="AH15" s="220"/>
      <c r="AI15" s="220"/>
      <c r="AJ15" s="220"/>
      <c r="AK15" s="225" t="s">
        <v>211</v>
      </c>
      <c r="AL15" s="225"/>
      <c r="AM15" s="225"/>
      <c r="AN15" s="225"/>
      <c r="AO15" s="225"/>
      <c r="AP15" s="225"/>
      <c r="AQ15" s="225"/>
      <c r="AR15" s="225"/>
      <c r="AS15" s="225"/>
      <c r="AT15" s="222">
        <v>36900</v>
      </c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>
        <v>15000</v>
      </c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>
        <v>14727.96</v>
      </c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>
        <f t="shared" si="0"/>
        <v>22172.04</v>
      </c>
      <c r="CI15" s="222"/>
      <c r="CJ15" s="222"/>
      <c r="CK15" s="222"/>
      <c r="CL15" s="222"/>
      <c r="CM15" s="222"/>
      <c r="CN15" s="222"/>
      <c r="CO15" s="222"/>
      <c r="CP15" s="222"/>
      <c r="CQ15" s="222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</row>
    <row r="16" spans="1:107" ht="118.5" customHeight="1">
      <c r="A16" s="14"/>
      <c r="B16" s="229" t="s">
        <v>28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0" t="s">
        <v>9</v>
      </c>
      <c r="AF16" s="220"/>
      <c r="AG16" s="220"/>
      <c r="AH16" s="220"/>
      <c r="AI16" s="220"/>
      <c r="AJ16" s="220"/>
      <c r="AK16" s="225" t="s">
        <v>27</v>
      </c>
      <c r="AL16" s="225"/>
      <c r="AM16" s="225"/>
      <c r="AN16" s="225"/>
      <c r="AO16" s="225"/>
      <c r="AP16" s="225"/>
      <c r="AQ16" s="225"/>
      <c r="AR16" s="225"/>
      <c r="AS16" s="225"/>
      <c r="AT16" s="226">
        <v>145000</v>
      </c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16"/>
      <c r="BH16" s="16"/>
      <c r="BI16" s="16"/>
      <c r="BJ16" s="16"/>
      <c r="BK16" s="222">
        <v>88000</v>
      </c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>
        <v>125559</v>
      </c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>
        <f t="shared" si="0"/>
        <v>19441</v>
      </c>
      <c r="CI16" s="222"/>
      <c r="CJ16" s="222"/>
      <c r="CK16" s="222"/>
      <c r="CL16" s="222"/>
      <c r="CM16" s="222"/>
      <c r="CN16" s="222"/>
      <c r="CO16" s="222"/>
      <c r="CP16" s="222"/>
      <c r="CQ16" s="222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17"/>
    </row>
    <row r="17" spans="1:107" ht="118.5" customHeight="1">
      <c r="A17" s="14"/>
      <c r="B17" s="229" t="s">
        <v>30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0" t="s">
        <v>9</v>
      </c>
      <c r="AF17" s="220"/>
      <c r="AG17" s="220"/>
      <c r="AH17" s="220"/>
      <c r="AI17" s="220"/>
      <c r="AJ17" s="220"/>
      <c r="AK17" s="225" t="s">
        <v>29</v>
      </c>
      <c r="AL17" s="225"/>
      <c r="AM17" s="225"/>
      <c r="AN17" s="225"/>
      <c r="AO17" s="225"/>
      <c r="AP17" s="225"/>
      <c r="AQ17" s="225"/>
      <c r="AR17" s="225"/>
      <c r="AS17" s="225"/>
      <c r="AT17" s="226">
        <v>3000</v>
      </c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16"/>
      <c r="BH17" s="16"/>
      <c r="BI17" s="16"/>
      <c r="BJ17" s="16"/>
      <c r="BK17" s="222">
        <v>88000</v>
      </c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>
        <v>1568</v>
      </c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>
        <f t="shared" si="0"/>
        <v>1432</v>
      </c>
      <c r="CI17" s="222"/>
      <c r="CJ17" s="222"/>
      <c r="CK17" s="222"/>
      <c r="CL17" s="222"/>
      <c r="CM17" s="222"/>
      <c r="CN17" s="222"/>
      <c r="CO17" s="222"/>
      <c r="CP17" s="222"/>
      <c r="CQ17" s="222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17"/>
    </row>
    <row r="18" spans="1:107" ht="118.5" customHeight="1">
      <c r="A18" s="14"/>
      <c r="B18" s="229" t="s">
        <v>30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0" t="s">
        <v>9</v>
      </c>
      <c r="AF18" s="220"/>
      <c r="AG18" s="220"/>
      <c r="AH18" s="220"/>
      <c r="AI18" s="220"/>
      <c r="AJ18" s="220"/>
      <c r="AK18" s="225" t="s">
        <v>172</v>
      </c>
      <c r="AL18" s="225"/>
      <c r="AM18" s="225"/>
      <c r="AN18" s="225"/>
      <c r="AO18" s="225"/>
      <c r="AP18" s="225"/>
      <c r="AQ18" s="225"/>
      <c r="AR18" s="225"/>
      <c r="AS18" s="225"/>
      <c r="AT18" s="226">
        <v>2000</v>
      </c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16"/>
      <c r="BH18" s="16"/>
      <c r="BI18" s="16"/>
      <c r="BJ18" s="16"/>
      <c r="BK18" s="222">
        <v>88000</v>
      </c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>
        <v>1.66</v>
      </c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>
        <f t="shared" si="0"/>
        <v>1998.34</v>
      </c>
      <c r="CI18" s="222"/>
      <c r="CJ18" s="222"/>
      <c r="CK18" s="222"/>
      <c r="CL18" s="222"/>
      <c r="CM18" s="222"/>
      <c r="CN18" s="222"/>
      <c r="CO18" s="222"/>
      <c r="CP18" s="222"/>
      <c r="CQ18" s="222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17"/>
    </row>
    <row r="19" spans="1:107" ht="160.5" customHeight="1">
      <c r="A19" s="14"/>
      <c r="B19" s="227" t="s">
        <v>192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0" t="s">
        <v>9</v>
      </c>
      <c r="AF19" s="220"/>
      <c r="AG19" s="220"/>
      <c r="AH19" s="220"/>
      <c r="AI19" s="220"/>
      <c r="AJ19" s="220"/>
      <c r="AK19" s="225" t="s">
        <v>31</v>
      </c>
      <c r="AL19" s="225"/>
      <c r="AM19" s="225"/>
      <c r="AN19" s="225"/>
      <c r="AO19" s="225"/>
      <c r="AP19" s="225"/>
      <c r="AQ19" s="225"/>
      <c r="AR19" s="225"/>
      <c r="AS19" s="225"/>
      <c r="AT19" s="226">
        <v>200</v>
      </c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16"/>
      <c r="BH19" s="16"/>
      <c r="BI19" s="16"/>
      <c r="BJ19" s="16"/>
      <c r="BK19" s="222">
        <v>88000</v>
      </c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>
        <v>200</v>
      </c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 t="s">
        <v>118</v>
      </c>
      <c r="CI19" s="222"/>
      <c r="CJ19" s="222"/>
      <c r="CK19" s="222"/>
      <c r="CL19" s="222"/>
      <c r="CM19" s="222"/>
      <c r="CN19" s="222"/>
      <c r="CO19" s="222"/>
      <c r="CP19" s="222"/>
      <c r="CQ19" s="222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17"/>
    </row>
    <row r="20" spans="1:107" ht="107.25" customHeight="1">
      <c r="A20" s="14"/>
      <c r="B20" s="246" t="s">
        <v>33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20" t="s">
        <v>9</v>
      </c>
      <c r="AF20" s="220"/>
      <c r="AG20" s="220"/>
      <c r="AH20" s="220"/>
      <c r="AI20" s="220"/>
      <c r="AJ20" s="220"/>
      <c r="AK20" s="247" t="s">
        <v>32</v>
      </c>
      <c r="AL20" s="247"/>
      <c r="AM20" s="247"/>
      <c r="AN20" s="247"/>
      <c r="AO20" s="247"/>
      <c r="AP20" s="247"/>
      <c r="AQ20" s="247"/>
      <c r="AR20" s="247"/>
      <c r="AS20" s="247"/>
      <c r="AT20" s="226">
        <v>200000</v>
      </c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16"/>
      <c r="BH20" s="16"/>
      <c r="BI20" s="16"/>
      <c r="BJ20" s="16"/>
      <c r="BK20" s="222">
        <v>0</v>
      </c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13"/>
      <c r="BW20" s="222" t="s">
        <v>118</v>
      </c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>
        <f>AT20</f>
        <v>200000</v>
      </c>
      <c r="CI20" s="222"/>
      <c r="CJ20" s="222"/>
      <c r="CK20" s="222"/>
      <c r="CL20" s="222"/>
      <c r="CM20" s="222"/>
      <c r="CN20" s="222"/>
      <c r="CO20" s="222"/>
      <c r="CP20" s="222"/>
      <c r="CQ20" s="222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17"/>
    </row>
    <row r="21" spans="1:107" ht="189" customHeight="1">
      <c r="A21" s="14"/>
      <c r="B21" s="228" t="s">
        <v>170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0" t="s">
        <v>9</v>
      </c>
      <c r="AF21" s="220"/>
      <c r="AG21" s="220"/>
      <c r="AH21" s="220"/>
      <c r="AI21" s="220"/>
      <c r="AJ21" s="220"/>
      <c r="AK21" s="225" t="s">
        <v>173</v>
      </c>
      <c r="AL21" s="225"/>
      <c r="AM21" s="225"/>
      <c r="AN21" s="225"/>
      <c r="AO21" s="225"/>
      <c r="AP21" s="225"/>
      <c r="AQ21" s="225"/>
      <c r="AR21" s="225"/>
      <c r="AS21" s="225"/>
      <c r="AT21" s="222">
        <v>20000</v>
      </c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>
        <v>28000</v>
      </c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>
        <v>20000</v>
      </c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 t="s">
        <v>118</v>
      </c>
      <c r="CI21" s="222"/>
      <c r="CJ21" s="222"/>
      <c r="CK21" s="222"/>
      <c r="CL21" s="222"/>
      <c r="CM21" s="222"/>
      <c r="CN21" s="222"/>
      <c r="CO21" s="222"/>
      <c r="CP21" s="222"/>
      <c r="CQ21" s="222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</row>
    <row r="22" spans="1:107" s="5" customFormat="1" ht="113.25" customHeight="1">
      <c r="A22" s="15" t="s">
        <v>10</v>
      </c>
      <c r="B22" s="246" t="s">
        <v>193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20" t="s">
        <v>9</v>
      </c>
      <c r="AF22" s="220"/>
      <c r="AG22" s="220"/>
      <c r="AH22" s="220"/>
      <c r="AI22" s="220"/>
      <c r="AJ22" s="220"/>
      <c r="AK22" s="225" t="s">
        <v>34</v>
      </c>
      <c r="AL22" s="225"/>
      <c r="AM22" s="225"/>
      <c r="AN22" s="225"/>
      <c r="AO22" s="225"/>
      <c r="AP22" s="225"/>
      <c r="AQ22" s="225"/>
      <c r="AR22" s="225"/>
      <c r="AS22" s="225"/>
      <c r="AT22" s="248">
        <v>40000</v>
      </c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18"/>
      <c r="BH22" s="18"/>
      <c r="BI22" s="18"/>
      <c r="BJ22" s="18"/>
      <c r="BK22" s="222">
        <v>0</v>
      </c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13"/>
      <c r="BW22" s="222">
        <v>22909.13</v>
      </c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>
        <f>AT22-BW22</f>
        <v>17090.87</v>
      </c>
      <c r="CI22" s="222"/>
      <c r="CJ22" s="222"/>
      <c r="CK22" s="222"/>
      <c r="CL22" s="222"/>
      <c r="CM22" s="222"/>
      <c r="CN22" s="222"/>
      <c r="CO22" s="222"/>
      <c r="CP22" s="222"/>
      <c r="CQ22" s="222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19"/>
    </row>
    <row r="23" spans="1:107" s="5" customFormat="1" ht="129" customHeight="1">
      <c r="A23" s="15" t="s">
        <v>10</v>
      </c>
      <c r="B23" s="246" t="s">
        <v>194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20" t="s">
        <v>9</v>
      </c>
      <c r="AF23" s="220"/>
      <c r="AG23" s="220"/>
      <c r="AH23" s="220"/>
      <c r="AI23" s="220"/>
      <c r="AJ23" s="220"/>
      <c r="AK23" s="225" t="s">
        <v>35</v>
      </c>
      <c r="AL23" s="225"/>
      <c r="AM23" s="225"/>
      <c r="AN23" s="225"/>
      <c r="AO23" s="225"/>
      <c r="AP23" s="225"/>
      <c r="AQ23" s="225"/>
      <c r="AR23" s="225"/>
      <c r="AS23" s="225"/>
      <c r="AT23" s="248">
        <v>30000</v>
      </c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18"/>
      <c r="BH23" s="18"/>
      <c r="BI23" s="18"/>
      <c r="BJ23" s="18"/>
      <c r="BK23" s="222">
        <v>0</v>
      </c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13"/>
      <c r="BW23" s="222" t="s">
        <v>118</v>
      </c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>
        <f>AT23</f>
        <v>30000</v>
      </c>
      <c r="CI23" s="222"/>
      <c r="CJ23" s="222"/>
      <c r="CK23" s="222"/>
      <c r="CL23" s="222"/>
      <c r="CM23" s="222"/>
      <c r="CN23" s="222"/>
      <c r="CO23" s="222"/>
      <c r="CP23" s="222"/>
      <c r="CQ23" s="222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19"/>
    </row>
    <row r="24" spans="1:107" ht="126" customHeight="1">
      <c r="A24" s="14"/>
      <c r="B24" s="249" t="s">
        <v>37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20" t="s">
        <v>9</v>
      </c>
      <c r="AF24" s="220"/>
      <c r="AG24" s="220"/>
      <c r="AH24" s="220"/>
      <c r="AI24" s="220"/>
      <c r="AJ24" s="220"/>
      <c r="AK24" s="247" t="s">
        <v>36</v>
      </c>
      <c r="AL24" s="247"/>
      <c r="AM24" s="247"/>
      <c r="AN24" s="247"/>
      <c r="AO24" s="247"/>
      <c r="AP24" s="247"/>
      <c r="AQ24" s="247"/>
      <c r="AR24" s="247"/>
      <c r="AS24" s="247"/>
      <c r="AT24" s="248">
        <v>78500</v>
      </c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0"/>
      <c r="BI24" s="20"/>
      <c r="BJ24" s="21"/>
      <c r="BK24" s="222">
        <v>22600</v>
      </c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>
        <v>41876.93</v>
      </c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16">
        <f>AT24-BW24</f>
        <v>36623.07</v>
      </c>
      <c r="CI24" s="216"/>
      <c r="CJ24" s="216"/>
      <c r="CK24" s="216"/>
      <c r="CL24" s="216"/>
      <c r="CM24" s="216"/>
      <c r="CN24" s="216"/>
      <c r="CO24" s="216"/>
      <c r="CP24" s="216"/>
      <c r="CQ24" s="216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2"/>
    </row>
    <row r="25" spans="1:107" ht="147" customHeight="1">
      <c r="A25" s="14"/>
      <c r="B25" s="249" t="s">
        <v>190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20" t="s">
        <v>9</v>
      </c>
      <c r="AF25" s="220"/>
      <c r="AG25" s="220"/>
      <c r="AH25" s="220"/>
      <c r="AI25" s="220"/>
      <c r="AJ25" s="220"/>
      <c r="AK25" s="247" t="s">
        <v>38</v>
      </c>
      <c r="AL25" s="247"/>
      <c r="AM25" s="247"/>
      <c r="AN25" s="247"/>
      <c r="AO25" s="247"/>
      <c r="AP25" s="247"/>
      <c r="AQ25" s="247"/>
      <c r="AR25" s="247"/>
      <c r="AS25" s="247"/>
      <c r="AT25" s="248">
        <v>23700</v>
      </c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0"/>
      <c r="BI25" s="20"/>
      <c r="BJ25" s="21"/>
      <c r="BK25" s="222">
        <v>22600</v>
      </c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>
        <v>12196.84</v>
      </c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16">
        <f>AT25-BW25</f>
        <v>11503.16</v>
      </c>
      <c r="CI25" s="216"/>
      <c r="CJ25" s="216"/>
      <c r="CK25" s="216"/>
      <c r="CL25" s="216"/>
      <c r="CM25" s="216"/>
      <c r="CN25" s="216"/>
      <c r="CO25" s="216"/>
      <c r="CP25" s="216"/>
      <c r="CQ25" s="216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2"/>
    </row>
    <row r="26" spans="1:256" s="31" customFormat="1" ht="141.75" customHeight="1">
      <c r="A26" s="27"/>
      <c r="B26" s="250" t="s">
        <v>204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1" t="s">
        <v>9</v>
      </c>
      <c r="AF26" s="251"/>
      <c r="AG26" s="251"/>
      <c r="AH26" s="251"/>
      <c r="AI26" s="251"/>
      <c r="AJ26" s="251"/>
      <c r="AK26" s="247" t="s">
        <v>209</v>
      </c>
      <c r="AL26" s="247"/>
      <c r="AM26" s="247"/>
      <c r="AN26" s="247"/>
      <c r="AO26" s="247"/>
      <c r="AP26" s="247"/>
      <c r="AQ26" s="247"/>
      <c r="AR26" s="247"/>
      <c r="AS26" s="247"/>
      <c r="AT26" s="252">
        <v>1000</v>
      </c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8"/>
      <c r="BH26" s="24"/>
      <c r="BI26" s="24"/>
      <c r="BJ26" s="25"/>
      <c r="BK26" s="252">
        <v>150000</v>
      </c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"/>
      <c r="BW26" s="222" t="s">
        <v>118</v>
      </c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16">
        <f>AT26</f>
        <v>1000</v>
      </c>
      <c r="CI26" s="216"/>
      <c r="CJ26" s="216"/>
      <c r="CK26" s="216"/>
      <c r="CL26" s="216"/>
      <c r="CM26" s="216"/>
      <c r="CN26" s="216"/>
      <c r="CO26" s="216"/>
      <c r="CP26" s="216"/>
      <c r="CQ26" s="216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6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GC26" s="32"/>
      <c r="GR26" s="33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107" s="5" customFormat="1" ht="157.5" customHeight="1">
      <c r="A27" s="15"/>
      <c r="B27" s="227" t="s">
        <v>40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0" t="s">
        <v>9</v>
      </c>
      <c r="AF27" s="220"/>
      <c r="AG27" s="220"/>
      <c r="AH27" s="220"/>
      <c r="AI27" s="220"/>
      <c r="AJ27" s="220"/>
      <c r="AK27" s="225" t="s">
        <v>39</v>
      </c>
      <c r="AL27" s="225"/>
      <c r="AM27" s="225"/>
      <c r="AN27" s="225"/>
      <c r="AO27" s="225"/>
      <c r="AP27" s="225"/>
      <c r="AQ27" s="225"/>
      <c r="AR27" s="225"/>
      <c r="AS27" s="225"/>
      <c r="AT27" s="248">
        <v>20000</v>
      </c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0"/>
      <c r="BI27" s="20"/>
      <c r="BJ27" s="21"/>
      <c r="BK27" s="222">
        <v>22600</v>
      </c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 t="s">
        <v>118</v>
      </c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16">
        <f>AT27</f>
        <v>20000</v>
      </c>
      <c r="CI27" s="216"/>
      <c r="CJ27" s="216"/>
      <c r="CK27" s="216"/>
      <c r="CL27" s="216"/>
      <c r="CM27" s="216"/>
      <c r="CN27" s="216"/>
      <c r="CO27" s="216"/>
      <c r="CP27" s="216"/>
      <c r="CQ27" s="216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2"/>
    </row>
    <row r="28" spans="1:256" s="31" customFormat="1" ht="108" customHeight="1">
      <c r="A28" s="27"/>
      <c r="B28" s="250" t="s">
        <v>213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1" t="s">
        <v>9</v>
      </c>
      <c r="AF28" s="251"/>
      <c r="AG28" s="251"/>
      <c r="AH28" s="251"/>
      <c r="AI28" s="251"/>
      <c r="AJ28" s="251"/>
      <c r="AK28" s="247" t="s">
        <v>210</v>
      </c>
      <c r="AL28" s="247"/>
      <c r="AM28" s="247"/>
      <c r="AN28" s="247"/>
      <c r="AO28" s="247"/>
      <c r="AP28" s="247"/>
      <c r="AQ28" s="247"/>
      <c r="AR28" s="247"/>
      <c r="AS28" s="247"/>
      <c r="AT28" s="252">
        <v>414000</v>
      </c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8"/>
      <c r="BH28" s="24"/>
      <c r="BI28" s="24"/>
      <c r="BJ28" s="25"/>
      <c r="BK28" s="252">
        <v>150000</v>
      </c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"/>
      <c r="BW28" s="222">
        <v>159399.7</v>
      </c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16">
        <f>AT28-BW28</f>
        <v>254600.3</v>
      </c>
      <c r="CI28" s="216"/>
      <c r="CJ28" s="216"/>
      <c r="CK28" s="216"/>
      <c r="CL28" s="216"/>
      <c r="CM28" s="216"/>
      <c r="CN28" s="216"/>
      <c r="CO28" s="216"/>
      <c r="CP28" s="216"/>
      <c r="CQ28" s="216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6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GC28" s="32"/>
      <c r="GR28" s="33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36" customFormat="1" ht="125.25" customHeight="1">
      <c r="A29" s="27"/>
      <c r="B29" s="250" t="s">
        <v>195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1" t="s">
        <v>9</v>
      </c>
      <c r="AF29" s="251"/>
      <c r="AG29" s="251"/>
      <c r="AH29" s="251"/>
      <c r="AI29" s="251"/>
      <c r="AJ29" s="251"/>
      <c r="AK29" s="247" t="s">
        <v>11</v>
      </c>
      <c r="AL29" s="247"/>
      <c r="AM29" s="247"/>
      <c r="AN29" s="247"/>
      <c r="AO29" s="247"/>
      <c r="AP29" s="247"/>
      <c r="AQ29" s="247"/>
      <c r="AR29" s="247"/>
      <c r="AS29" s="247"/>
      <c r="AT29" s="252">
        <v>471600</v>
      </c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8"/>
      <c r="BH29" s="24"/>
      <c r="BI29" s="24"/>
      <c r="BJ29" s="25"/>
      <c r="BK29" s="252">
        <v>2000</v>
      </c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"/>
      <c r="BW29" s="222">
        <v>279850</v>
      </c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16">
        <f>AT29-BW29</f>
        <v>191750</v>
      </c>
      <c r="CI29" s="216"/>
      <c r="CJ29" s="216"/>
      <c r="CK29" s="216"/>
      <c r="CL29" s="216"/>
      <c r="CM29" s="216"/>
      <c r="CN29" s="216"/>
      <c r="CO29" s="216"/>
      <c r="CP29" s="216"/>
      <c r="CQ29" s="216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6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GC29" s="37"/>
      <c r="GR29" s="38"/>
      <c r="HX29" s="3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6" customFormat="1" ht="126" customHeight="1">
      <c r="A30" s="27"/>
      <c r="B30" s="250" t="s">
        <v>196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1" t="s">
        <v>9</v>
      </c>
      <c r="AF30" s="251"/>
      <c r="AG30" s="251"/>
      <c r="AH30" s="251"/>
      <c r="AI30" s="251"/>
      <c r="AJ30" s="251"/>
      <c r="AK30" s="247" t="s">
        <v>12</v>
      </c>
      <c r="AL30" s="247"/>
      <c r="AM30" s="247"/>
      <c r="AN30" s="247"/>
      <c r="AO30" s="247"/>
      <c r="AP30" s="247"/>
      <c r="AQ30" s="247"/>
      <c r="AR30" s="247"/>
      <c r="AS30" s="247"/>
      <c r="AT30" s="252">
        <v>59000</v>
      </c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8"/>
      <c r="BH30" s="24"/>
      <c r="BI30" s="24"/>
      <c r="BJ30" s="25"/>
      <c r="BK30" s="252">
        <v>2000</v>
      </c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"/>
      <c r="BW30" s="222">
        <v>29338.8</v>
      </c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16">
        <f>AT30-BW30</f>
        <v>29661.2</v>
      </c>
      <c r="CI30" s="216"/>
      <c r="CJ30" s="216"/>
      <c r="CK30" s="216"/>
      <c r="CL30" s="216"/>
      <c r="CM30" s="216"/>
      <c r="CN30" s="216"/>
      <c r="CO30" s="216"/>
      <c r="CP30" s="216"/>
      <c r="CQ30" s="216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6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GC30" s="37"/>
      <c r="GR30" s="38"/>
      <c r="HX30" s="3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6" customFormat="1" ht="123.75" customHeight="1">
      <c r="A31" s="27"/>
      <c r="B31" s="250" t="s">
        <v>197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1" t="s">
        <v>9</v>
      </c>
      <c r="AF31" s="251"/>
      <c r="AG31" s="251"/>
      <c r="AH31" s="251"/>
      <c r="AI31" s="251"/>
      <c r="AJ31" s="251"/>
      <c r="AK31" s="247" t="s">
        <v>13</v>
      </c>
      <c r="AL31" s="247"/>
      <c r="AM31" s="247"/>
      <c r="AN31" s="247"/>
      <c r="AO31" s="247"/>
      <c r="AP31" s="247"/>
      <c r="AQ31" s="247"/>
      <c r="AR31" s="247"/>
      <c r="AS31" s="247"/>
      <c r="AT31" s="252">
        <v>354700</v>
      </c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8"/>
      <c r="BH31" s="24"/>
      <c r="BI31" s="24"/>
      <c r="BJ31" s="25"/>
      <c r="BK31" s="252">
        <v>2000</v>
      </c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"/>
      <c r="BW31" s="222">
        <v>120708.74</v>
      </c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16">
        <f>AT31-BW31</f>
        <v>233991.26</v>
      </c>
      <c r="CI31" s="216"/>
      <c r="CJ31" s="216"/>
      <c r="CK31" s="216"/>
      <c r="CL31" s="216"/>
      <c r="CM31" s="216"/>
      <c r="CN31" s="216"/>
      <c r="CO31" s="216"/>
      <c r="CP31" s="216"/>
      <c r="CQ31" s="216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6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GC31" s="37"/>
      <c r="GR31" s="38"/>
      <c r="HX31" s="3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1" customFormat="1" ht="102.75" customHeight="1">
      <c r="A32" s="27"/>
      <c r="B32" s="250" t="s">
        <v>198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1" t="s">
        <v>9</v>
      </c>
      <c r="AF32" s="251"/>
      <c r="AG32" s="251"/>
      <c r="AH32" s="251"/>
      <c r="AI32" s="251"/>
      <c r="AJ32" s="251"/>
      <c r="AK32" s="247" t="s">
        <v>14</v>
      </c>
      <c r="AL32" s="247"/>
      <c r="AM32" s="247"/>
      <c r="AN32" s="247"/>
      <c r="AO32" s="247"/>
      <c r="AP32" s="247"/>
      <c r="AQ32" s="247"/>
      <c r="AR32" s="247"/>
      <c r="AS32" s="247"/>
      <c r="AT32" s="252">
        <v>690698.92</v>
      </c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8"/>
      <c r="BH32" s="24"/>
      <c r="BI32" s="24"/>
      <c r="BJ32" s="25"/>
      <c r="BK32" s="252">
        <v>2000</v>
      </c>
      <c r="BL32" s="252"/>
      <c r="BM32" s="252"/>
      <c r="BN32" s="252"/>
      <c r="BO32" s="252"/>
      <c r="BP32" s="252"/>
      <c r="BQ32" s="252"/>
      <c r="BR32" s="252"/>
      <c r="BS32" s="252"/>
      <c r="BT32" s="252"/>
      <c r="BU32" s="252"/>
      <c r="BV32" s="25"/>
      <c r="BW32" s="222">
        <v>394993.53</v>
      </c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16">
        <f>AT32-BW32</f>
        <v>295705.39</v>
      </c>
      <c r="CI32" s="216"/>
      <c r="CJ32" s="216"/>
      <c r="CK32" s="216"/>
      <c r="CL32" s="216"/>
      <c r="CM32" s="216"/>
      <c r="CN32" s="216"/>
      <c r="CO32" s="216"/>
      <c r="CP32" s="216"/>
      <c r="CQ32" s="216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6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GC32" s="32"/>
      <c r="GR32" s="33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107" s="40" customFormat="1" ht="175.5" customHeight="1">
      <c r="A33" s="39"/>
      <c r="B33" s="250" t="s">
        <v>199</v>
      </c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79" t="s">
        <v>9</v>
      </c>
      <c r="AF33" s="280"/>
      <c r="AG33" s="280"/>
      <c r="AH33" s="280"/>
      <c r="AI33" s="280"/>
      <c r="AJ33" s="281"/>
      <c r="AK33" s="282" t="s">
        <v>15</v>
      </c>
      <c r="AL33" s="247"/>
      <c r="AM33" s="247"/>
      <c r="AN33" s="247"/>
      <c r="AO33" s="247"/>
      <c r="AP33" s="247"/>
      <c r="AQ33" s="247"/>
      <c r="AR33" s="247"/>
      <c r="AS33" s="247"/>
      <c r="AT33" s="252">
        <v>10000</v>
      </c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13"/>
      <c r="BH33" s="13"/>
      <c r="BI33" s="13"/>
      <c r="BJ33" s="13"/>
      <c r="BK33" s="222" t="e">
        <f>SUM(#REF!)</f>
        <v>#REF!</v>
      </c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 t="s">
        <v>118</v>
      </c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16">
        <f>AT33</f>
        <v>10000</v>
      </c>
      <c r="CI33" s="216"/>
      <c r="CJ33" s="216"/>
      <c r="CK33" s="216"/>
      <c r="CL33" s="216"/>
      <c r="CM33" s="216"/>
      <c r="CN33" s="216"/>
      <c r="CO33" s="216"/>
      <c r="CP33" s="216"/>
      <c r="CQ33" s="216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</row>
    <row r="34" spans="1:256" s="31" customFormat="1" ht="140.25" customHeight="1">
      <c r="A34" s="27"/>
      <c r="B34" s="250" t="s">
        <v>200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3" t="s">
        <v>9</v>
      </c>
      <c r="AF34" s="253"/>
      <c r="AG34" s="253"/>
      <c r="AH34" s="253"/>
      <c r="AI34" s="253"/>
      <c r="AJ34" s="253"/>
      <c r="AK34" s="247" t="s">
        <v>16</v>
      </c>
      <c r="AL34" s="247"/>
      <c r="AM34" s="247"/>
      <c r="AN34" s="247"/>
      <c r="AO34" s="247"/>
      <c r="AP34" s="247"/>
      <c r="AQ34" s="247"/>
      <c r="AR34" s="247"/>
      <c r="AS34" s="247"/>
      <c r="AT34" s="252">
        <v>35000</v>
      </c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8"/>
      <c r="BH34" s="24"/>
      <c r="BI34" s="24"/>
      <c r="BJ34" s="25"/>
      <c r="BK34" s="252">
        <v>2000</v>
      </c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"/>
      <c r="BW34" s="222">
        <v>32462</v>
      </c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16">
        <f>AT34-BW34</f>
        <v>2538</v>
      </c>
      <c r="CI34" s="216"/>
      <c r="CJ34" s="216"/>
      <c r="CK34" s="216"/>
      <c r="CL34" s="216"/>
      <c r="CM34" s="216"/>
      <c r="CN34" s="216"/>
      <c r="CO34" s="216"/>
      <c r="CP34" s="216"/>
      <c r="CQ34" s="216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6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GC34" s="32"/>
      <c r="GR34" s="33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107" s="40" customFormat="1" ht="183" customHeight="1">
      <c r="A35" s="39"/>
      <c r="B35" s="223" t="s">
        <v>248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4" t="s">
        <v>9</v>
      </c>
      <c r="AF35" s="224"/>
      <c r="AG35" s="224"/>
      <c r="AH35" s="224"/>
      <c r="AI35" s="224"/>
      <c r="AJ35" s="224"/>
      <c r="AK35" s="225" t="s">
        <v>247</v>
      </c>
      <c r="AL35" s="225"/>
      <c r="AM35" s="225"/>
      <c r="AN35" s="225"/>
      <c r="AO35" s="225"/>
      <c r="AP35" s="225"/>
      <c r="AQ35" s="225"/>
      <c r="AR35" s="225"/>
      <c r="AS35" s="225"/>
      <c r="AT35" s="222">
        <v>5000</v>
      </c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 t="e">
        <f>SUM(#REF!)</f>
        <v>#REF!</v>
      </c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16" t="s">
        <v>118</v>
      </c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>
        <f>AT35</f>
        <v>5000</v>
      </c>
      <c r="CI35" s="216"/>
      <c r="CJ35" s="216"/>
      <c r="CK35" s="216"/>
      <c r="CL35" s="216"/>
      <c r="CM35" s="216"/>
      <c r="CN35" s="216"/>
      <c r="CO35" s="216"/>
      <c r="CP35" s="216"/>
      <c r="CQ35" s="216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</row>
    <row r="36" spans="1:107" s="40" customFormat="1" ht="199.5" customHeight="1">
      <c r="A36" s="39"/>
      <c r="B36" s="223" t="s">
        <v>42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4" t="s">
        <v>9</v>
      </c>
      <c r="AF36" s="224"/>
      <c r="AG36" s="224"/>
      <c r="AH36" s="224"/>
      <c r="AI36" s="224"/>
      <c r="AJ36" s="224"/>
      <c r="AK36" s="225" t="s">
        <v>17</v>
      </c>
      <c r="AL36" s="225"/>
      <c r="AM36" s="225"/>
      <c r="AN36" s="225"/>
      <c r="AO36" s="225"/>
      <c r="AP36" s="225"/>
      <c r="AQ36" s="225"/>
      <c r="AR36" s="225"/>
      <c r="AS36" s="225"/>
      <c r="AT36" s="222">
        <v>3155000</v>
      </c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 t="e">
        <f>SUM(#REF!)</f>
        <v>#REF!</v>
      </c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16">
        <v>2395585.59</v>
      </c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>
        <f>AT36-BW36</f>
        <v>759414.4100000001</v>
      </c>
      <c r="CI36" s="216"/>
      <c r="CJ36" s="216"/>
      <c r="CK36" s="216"/>
      <c r="CL36" s="216"/>
      <c r="CM36" s="216"/>
      <c r="CN36" s="216"/>
      <c r="CO36" s="216"/>
      <c r="CP36" s="216"/>
      <c r="CQ36" s="216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</row>
    <row r="37" spans="1:256" s="4" customFormat="1" ht="169.5" customHeight="1">
      <c r="A37" s="14"/>
      <c r="B37" s="254" t="s">
        <v>215</v>
      </c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20" t="s">
        <v>9</v>
      </c>
      <c r="AF37" s="220"/>
      <c r="AG37" s="220"/>
      <c r="AH37" s="220"/>
      <c r="AI37" s="220"/>
      <c r="AJ37" s="220"/>
      <c r="AK37" s="247" t="s">
        <v>214</v>
      </c>
      <c r="AL37" s="247"/>
      <c r="AM37" s="247"/>
      <c r="AN37" s="247"/>
      <c r="AO37" s="247"/>
      <c r="AP37" s="247"/>
      <c r="AQ37" s="247"/>
      <c r="AR37" s="247"/>
      <c r="AS37" s="247"/>
      <c r="AT37" s="222">
        <v>190000</v>
      </c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>
        <v>15000</v>
      </c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>
        <v>106293.27</v>
      </c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16">
        <f>AT37-BW37</f>
        <v>83706.73</v>
      </c>
      <c r="CI37" s="216"/>
      <c r="CJ37" s="216"/>
      <c r="CK37" s="216"/>
      <c r="CL37" s="216"/>
      <c r="CM37" s="216"/>
      <c r="CN37" s="216"/>
      <c r="CO37" s="216"/>
      <c r="CP37" s="216"/>
      <c r="CQ37" s="216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107" ht="105" customHeight="1">
      <c r="A38" s="14"/>
      <c r="B38" s="219" t="s">
        <v>201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20" t="s">
        <v>9</v>
      </c>
      <c r="AF38" s="220"/>
      <c r="AG38" s="220"/>
      <c r="AH38" s="220"/>
      <c r="AI38" s="220"/>
      <c r="AJ38" s="220"/>
      <c r="AK38" s="221" t="s">
        <v>167</v>
      </c>
      <c r="AL38" s="221"/>
      <c r="AM38" s="221"/>
      <c r="AN38" s="221"/>
      <c r="AO38" s="221"/>
      <c r="AP38" s="221"/>
      <c r="AQ38" s="221"/>
      <c r="AR38" s="221"/>
      <c r="AS38" s="221"/>
      <c r="AT38" s="222">
        <v>50000</v>
      </c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>
        <v>149400</v>
      </c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 t="s">
        <v>19</v>
      </c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16">
        <f>AT38</f>
        <v>50000</v>
      </c>
      <c r="CI38" s="216"/>
      <c r="CJ38" s="216"/>
      <c r="CK38" s="216"/>
      <c r="CL38" s="216"/>
      <c r="CM38" s="216"/>
      <c r="CN38" s="216"/>
      <c r="CO38" s="216"/>
      <c r="CP38" s="216"/>
      <c r="CQ38" s="216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</row>
    <row r="39" spans="1:107" ht="81.75" customHeight="1">
      <c r="A39" s="14"/>
      <c r="B39" s="219" t="s">
        <v>183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20" t="s">
        <v>9</v>
      </c>
      <c r="AF39" s="220"/>
      <c r="AG39" s="220"/>
      <c r="AH39" s="220"/>
      <c r="AI39" s="220"/>
      <c r="AJ39" s="220"/>
      <c r="AK39" s="221" t="s">
        <v>184</v>
      </c>
      <c r="AL39" s="221"/>
      <c r="AM39" s="221"/>
      <c r="AN39" s="221"/>
      <c r="AO39" s="221"/>
      <c r="AP39" s="221"/>
      <c r="AQ39" s="221"/>
      <c r="AR39" s="221"/>
      <c r="AS39" s="221"/>
      <c r="AT39" s="222">
        <v>46700</v>
      </c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>
        <v>149400</v>
      </c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>
        <v>21592</v>
      </c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16">
        <f>AT39-BW39</f>
        <v>25108</v>
      </c>
      <c r="CI39" s="216"/>
      <c r="CJ39" s="216"/>
      <c r="CK39" s="216"/>
      <c r="CL39" s="216"/>
      <c r="CM39" s="216"/>
      <c r="CN39" s="216"/>
      <c r="CO39" s="216"/>
      <c r="CP39" s="216"/>
      <c r="CQ39" s="216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</row>
    <row r="40" spans="1:256" ht="28.5" customHeight="1" thickBot="1">
      <c r="A40" s="41"/>
      <c r="B40" s="259" t="s">
        <v>43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1"/>
      <c r="AE40" s="262" t="s">
        <v>44</v>
      </c>
      <c r="AF40" s="263"/>
      <c r="AG40" s="263"/>
      <c r="AH40" s="263"/>
      <c r="AI40" s="263"/>
      <c r="AJ40" s="264"/>
      <c r="AK40" s="265" t="s">
        <v>45</v>
      </c>
      <c r="AL40" s="263"/>
      <c r="AM40" s="263"/>
      <c r="AN40" s="263"/>
      <c r="AO40" s="263"/>
      <c r="AP40" s="263"/>
      <c r="AQ40" s="263"/>
      <c r="AR40" s="263"/>
      <c r="AS40" s="264"/>
      <c r="AT40" s="266">
        <f>стр1!BB17-стр2!AT8</f>
        <v>-155098.91999999993</v>
      </c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8"/>
      <c r="BK40" s="255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7"/>
      <c r="BW40" s="255">
        <f>стр1!BX17-стр2!BW8</f>
        <v>1085313.2700000005</v>
      </c>
      <c r="BX40" s="256"/>
      <c r="BY40" s="256"/>
      <c r="BZ40" s="256"/>
      <c r="CA40" s="256"/>
      <c r="CB40" s="256"/>
      <c r="CC40" s="256"/>
      <c r="CD40" s="256"/>
      <c r="CE40" s="256"/>
      <c r="CF40" s="256"/>
      <c r="CG40" s="257"/>
      <c r="CH40" s="255" t="s">
        <v>45</v>
      </c>
      <c r="CI40" s="256"/>
      <c r="CJ40" s="256"/>
      <c r="CK40" s="256"/>
      <c r="CL40" s="256"/>
      <c r="CM40" s="256"/>
      <c r="CN40" s="256"/>
      <c r="CO40" s="256"/>
      <c r="CP40" s="256"/>
      <c r="CQ40" s="257"/>
      <c r="CR40" s="255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8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</row>
    <row r="41" spans="1:107" ht="3" customHeight="1" hidden="1">
      <c r="A41" s="14"/>
      <c r="B41" s="269" t="s">
        <v>46</v>
      </c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70" t="s">
        <v>44</v>
      </c>
      <c r="AF41" s="270"/>
      <c r="AG41" s="270"/>
      <c r="AH41" s="270"/>
      <c r="AI41" s="270"/>
      <c r="AJ41" s="270"/>
      <c r="AK41" s="271"/>
      <c r="AL41" s="271"/>
      <c r="AM41" s="271"/>
      <c r="AN41" s="271"/>
      <c r="AO41" s="271"/>
      <c r="AP41" s="271"/>
      <c r="AQ41" s="271"/>
      <c r="AR41" s="271"/>
      <c r="AS41" s="271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>
        <f>стр1!BX13-стр2!BW4</f>
        <v>0</v>
      </c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4"/>
      <c r="CS41" s="274"/>
      <c r="CT41" s="274"/>
      <c r="CU41" s="274"/>
      <c r="CV41" s="274"/>
      <c r="CW41" s="274"/>
      <c r="CX41" s="274"/>
      <c r="CY41" s="274"/>
      <c r="CZ41" s="274"/>
      <c r="DA41" s="274"/>
      <c r="DB41" s="274"/>
      <c r="DC41" s="274"/>
    </row>
    <row r="42" spans="1:107" ht="14.25" customHeight="1" hidden="1">
      <c r="A42" s="14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7"/>
      <c r="AF42" s="277"/>
      <c r="AG42" s="277"/>
      <c r="AH42" s="277"/>
      <c r="AI42" s="277"/>
      <c r="AJ42" s="277"/>
      <c r="AK42" s="278"/>
      <c r="AL42" s="278"/>
      <c r="AM42" s="278"/>
      <c r="AN42" s="278"/>
      <c r="AO42" s="278"/>
      <c r="AP42" s="278"/>
      <c r="AQ42" s="278"/>
      <c r="AR42" s="278"/>
      <c r="AS42" s="278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3"/>
      <c r="BX42" s="273"/>
      <c r="BY42" s="273"/>
      <c r="BZ42" s="273"/>
      <c r="CA42" s="273"/>
      <c r="CB42" s="273"/>
      <c r="CC42" s="273"/>
      <c r="CD42" s="273"/>
      <c r="CE42" s="273"/>
      <c r="CF42" s="273"/>
      <c r="CG42" s="273"/>
      <c r="CH42" s="273"/>
      <c r="CI42" s="273"/>
      <c r="CJ42" s="273"/>
      <c r="CK42" s="273"/>
      <c r="CL42" s="273"/>
      <c r="CM42" s="273"/>
      <c r="CN42" s="273"/>
      <c r="CO42" s="273"/>
      <c r="CP42" s="273"/>
      <c r="CQ42" s="273"/>
      <c r="CR42" s="275"/>
      <c r="CS42" s="275"/>
      <c r="CT42" s="275"/>
      <c r="CU42" s="275"/>
      <c r="CV42" s="275"/>
      <c r="CW42" s="275"/>
      <c r="CX42" s="275"/>
      <c r="CY42" s="275"/>
      <c r="CZ42" s="275"/>
      <c r="DA42" s="275"/>
      <c r="DB42" s="275"/>
      <c r="DC42" s="275"/>
    </row>
    <row r="43" spans="1:107" ht="14.25" customHeight="1" hidden="1">
      <c r="A43" s="14"/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7"/>
      <c r="AF43" s="277"/>
      <c r="AG43" s="277"/>
      <c r="AH43" s="277"/>
      <c r="AI43" s="277"/>
      <c r="AJ43" s="277"/>
      <c r="AK43" s="278"/>
      <c r="AL43" s="278"/>
      <c r="AM43" s="278"/>
      <c r="AN43" s="278"/>
      <c r="AO43" s="278"/>
      <c r="AP43" s="278"/>
      <c r="AQ43" s="278"/>
      <c r="AR43" s="278"/>
      <c r="AS43" s="278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273"/>
      <c r="BZ43" s="273"/>
      <c r="CA43" s="273"/>
      <c r="CB43" s="273"/>
      <c r="CC43" s="273"/>
      <c r="CD43" s="273"/>
      <c r="CE43" s="273"/>
      <c r="CF43" s="273"/>
      <c r="CG43" s="273"/>
      <c r="CH43" s="273"/>
      <c r="CI43" s="273"/>
      <c r="CJ43" s="273"/>
      <c r="CK43" s="273"/>
      <c r="CL43" s="273"/>
      <c r="CM43" s="273"/>
      <c r="CN43" s="273"/>
      <c r="CO43" s="273"/>
      <c r="CP43" s="273"/>
      <c r="CQ43" s="273"/>
      <c r="CR43" s="275"/>
      <c r="CS43" s="275"/>
      <c r="CT43" s="275"/>
      <c r="CU43" s="275"/>
      <c r="CV43" s="275"/>
      <c r="CW43" s="275"/>
      <c r="CX43" s="275"/>
      <c r="CY43" s="275"/>
      <c r="CZ43" s="275"/>
      <c r="DA43" s="275"/>
      <c r="DB43" s="275"/>
      <c r="DC43" s="275"/>
    </row>
    <row r="44" spans="1:107" ht="14.25" customHeight="1" hidden="1">
      <c r="A44" s="14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7"/>
      <c r="AF44" s="277"/>
      <c r="AG44" s="277"/>
      <c r="AH44" s="277"/>
      <c r="AI44" s="277"/>
      <c r="AJ44" s="277"/>
      <c r="AK44" s="278"/>
      <c r="AL44" s="278"/>
      <c r="AM44" s="278"/>
      <c r="AN44" s="278"/>
      <c r="AO44" s="278"/>
      <c r="AP44" s="278"/>
      <c r="AQ44" s="278"/>
      <c r="AR44" s="278"/>
      <c r="AS44" s="278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5"/>
      <c r="CS44" s="275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</row>
    <row r="45" spans="31:95" ht="11.25">
      <c r="AE45" s="1">
        <v>277</v>
      </c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</row>
    <row r="46" spans="31:95" ht="11.25">
      <c r="AE46" s="1">
        <v>278</v>
      </c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</row>
    <row r="47" spans="46:95" ht="11.25"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</row>
    <row r="48" spans="46:95" ht="11.25"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</row>
    <row r="49" spans="46:95" ht="11.25"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</row>
    <row r="50" spans="46:95" ht="11.25"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</row>
    <row r="51" spans="46:95" ht="11.25"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</row>
    <row r="52" spans="46:95" ht="11.25"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</row>
    <row r="53" spans="46:95" ht="11.25"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</row>
    <row r="54" spans="46:95" ht="11.25"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</row>
    <row r="55" spans="46:95" ht="11.25"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</row>
    <row r="56" spans="46:95" ht="11.25"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</row>
    <row r="57" spans="46:95" ht="11.25"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</row>
    <row r="58" spans="46:95" ht="11.25"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</row>
    <row r="59" spans="46:95" ht="11.25"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</row>
    <row r="60" spans="46:95" ht="11.25"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</row>
    <row r="61" spans="46:95" ht="11.25"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</row>
    <row r="62" spans="46:95" ht="11.25"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</row>
    <row r="63" spans="46:95" ht="11.25"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</row>
    <row r="64" spans="46:95" ht="11.25"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</row>
    <row r="65" spans="46:95" ht="11.25"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</row>
    <row r="66" spans="46:95" ht="11.25"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</row>
    <row r="67" spans="46:95" ht="11.25"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</row>
    <row r="68" spans="46:95" ht="11.25"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</row>
    <row r="69" spans="46:95" ht="11.25"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</row>
    <row r="70" spans="46:95" ht="11.25"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</row>
    <row r="71" spans="46:95" ht="11.25"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</row>
    <row r="72" spans="46:95" ht="11.25"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</row>
    <row r="73" spans="46:95" ht="11.25"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</row>
    <row r="74" spans="46:95" ht="11.25"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</row>
    <row r="75" spans="46:95" ht="11.25"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</row>
    <row r="76" spans="46:95" ht="11.25"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</row>
    <row r="77" spans="46:95" ht="11.25"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</row>
    <row r="78" spans="46:95" ht="11.25"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</row>
    <row r="79" spans="46:95" ht="11.25"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</row>
    <row r="80" spans="46:95" ht="11.25"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</row>
    <row r="81" spans="46:95" ht="11.25"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</row>
    <row r="82" spans="46:95" ht="11.25"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</row>
    <row r="83" spans="46:95" ht="11.25"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</row>
    <row r="84" spans="46:95" ht="11.25"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</row>
    <row r="85" spans="46:95" ht="11.25"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</row>
    <row r="86" spans="46:95" ht="11.25"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</row>
    <row r="87" spans="46:95" ht="11.25"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</row>
    <row r="88" spans="46:95" ht="11.25"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</row>
    <row r="89" spans="46:95" ht="11.25"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</row>
    <row r="90" spans="46:95" ht="11.25"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</row>
    <row r="91" spans="46:95" ht="11.25"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</row>
    <row r="92" spans="46:95" ht="11.25"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</row>
    <row r="93" spans="46:95" ht="11.25"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</row>
    <row r="94" spans="46:95" ht="11.25"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</row>
    <row r="95" spans="46:95" ht="11.25"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</row>
    <row r="96" spans="46:95" ht="11.25"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</row>
    <row r="97" spans="46:95" ht="11.25"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</row>
    <row r="98" spans="46:95" ht="11.25"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</row>
    <row r="99" spans="46:95" ht="11.25"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</row>
    <row r="100" spans="46:95" ht="11.25"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</row>
    <row r="101" spans="46:95" ht="11.25"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</row>
    <row r="102" spans="46:95" ht="11.25"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</row>
    <row r="103" spans="46:95" ht="11.25"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</row>
    <row r="104" spans="46:95" ht="11.25"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</row>
    <row r="105" spans="46:95" ht="11.25"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</row>
    <row r="106" spans="46:95" ht="11.25"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</row>
    <row r="107" spans="46:95" ht="11.25"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</row>
    <row r="108" spans="46:95" ht="11.25"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</row>
    <row r="109" spans="46:95" ht="11.25"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</row>
    <row r="110" spans="46:95" ht="11.25"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</row>
    <row r="111" spans="46:95" ht="11.25"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</row>
    <row r="112" spans="46:95" ht="11.25"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</row>
    <row r="113" spans="46:95" ht="11.25"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</row>
    <row r="114" spans="46:95" ht="11.25"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</row>
    <row r="115" spans="46:95" ht="11.25"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</row>
    <row r="116" spans="46:95" ht="11.25"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</row>
    <row r="117" spans="46:95" ht="11.25"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</row>
    <row r="118" spans="46:95" ht="11.25"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</row>
    <row r="119" spans="46:95" ht="11.25"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</row>
    <row r="120" spans="46:95" ht="11.25"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</row>
    <row r="121" spans="46:95" ht="11.25"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</row>
    <row r="122" spans="46:95" ht="11.25"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</row>
    <row r="123" spans="46:95" ht="11.25"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</row>
    <row r="124" spans="46:95" ht="11.25"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</row>
    <row r="125" spans="46:95" ht="11.25"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</row>
    <row r="126" spans="46:95" ht="11.25"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</row>
    <row r="127" spans="46:95" ht="11.25"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</row>
    <row r="128" spans="46:95" ht="11.25"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</row>
    <row r="129" spans="46:95" ht="11.25"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</row>
    <row r="130" spans="46:95" ht="11.25"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</row>
    <row r="131" spans="46:95" ht="11.25"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</row>
    <row r="132" spans="46:95" ht="11.25"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</row>
    <row r="133" spans="46:95" ht="11.25"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</row>
    <row r="134" spans="46:95" ht="11.25"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</row>
    <row r="135" spans="46:95" ht="11.25"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</row>
    <row r="136" spans="46:95" ht="11.25"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</row>
    <row r="137" spans="46:95" ht="11.25"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</row>
    <row r="138" spans="46:95" ht="11.25"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</row>
    <row r="139" spans="46:95" ht="11.25"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</row>
    <row r="140" spans="46:95" ht="11.25"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</row>
    <row r="141" spans="46:95" ht="11.25"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</row>
    <row r="142" spans="46:95" ht="11.25"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</row>
    <row r="143" spans="46:95" ht="11.25"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</row>
    <row r="144" spans="46:95" ht="11.25"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</row>
    <row r="145" spans="46:95" ht="11.25"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</row>
    <row r="146" spans="46:95" ht="11.25"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</row>
    <row r="147" spans="46:95" ht="11.25"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</row>
    <row r="148" spans="46:95" ht="11.25"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</row>
    <row r="149" spans="46:95" ht="11.25"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</row>
    <row r="150" spans="46:95" ht="11.25"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</row>
    <row r="151" spans="46:95" ht="11.25"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</row>
    <row r="152" spans="46:95" ht="11.25"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</row>
    <row r="153" spans="46:95" ht="11.25"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</row>
    <row r="154" spans="46:95" ht="11.25"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</row>
    <row r="155" spans="46:95" ht="11.25"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</row>
    <row r="156" spans="46:95" ht="11.25"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</row>
    <row r="157" spans="46:95" ht="11.25"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</row>
    <row r="158" spans="46:95" ht="11.25"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</row>
    <row r="159" spans="46:95" ht="11.25"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</row>
    <row r="160" spans="46:95" ht="11.25"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</row>
    <row r="161" spans="46:95" ht="11.25"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</row>
    <row r="162" spans="46:95" ht="11.25"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</row>
    <row r="163" spans="46:95" ht="11.25"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</row>
    <row r="164" spans="46:95" ht="11.25"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</row>
    <row r="165" spans="46:95" ht="11.25"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</row>
    <row r="166" spans="46:95" ht="11.25"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</row>
    <row r="167" spans="46:95" ht="11.25"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</row>
    <row r="168" spans="46:95" ht="11.25"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</row>
    <row r="169" spans="46:95" ht="11.25"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</row>
    <row r="170" spans="46:95" ht="11.25"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</row>
    <row r="171" spans="46:95" ht="11.25"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</row>
    <row r="172" spans="46:95" ht="11.25"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</row>
    <row r="173" spans="46:95" ht="11.25"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</row>
    <row r="174" spans="46:95" ht="11.25"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</row>
    <row r="175" spans="46:95" ht="11.25"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</row>
    <row r="176" spans="46:95" ht="11.25"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</row>
    <row r="177" spans="46:95" ht="11.25"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</row>
    <row r="178" spans="46:95" ht="11.25"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</row>
    <row r="179" spans="46:95" ht="11.25"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</row>
    <row r="180" spans="46:95" ht="11.25"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</row>
    <row r="181" spans="46:95" ht="11.25"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</row>
    <row r="182" spans="46:95" ht="11.25"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</row>
    <row r="183" spans="46:95" ht="11.25"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</row>
    <row r="184" spans="46:95" ht="11.25"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</row>
    <row r="185" spans="46:95" ht="11.25"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</row>
    <row r="186" spans="46:95" ht="11.25"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</row>
    <row r="187" spans="46:95" ht="11.25"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</row>
    <row r="188" spans="46:95" ht="11.25"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</row>
    <row r="189" spans="46:95" ht="11.25"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</row>
    <row r="190" spans="46:95" ht="11.25"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</row>
    <row r="191" spans="46:95" ht="11.25"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</row>
    <row r="192" spans="46:95" ht="11.25"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</row>
    <row r="193" spans="46:95" ht="11.25"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</row>
    <row r="194" spans="46:95" ht="11.25"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</row>
    <row r="195" spans="46:95" ht="11.25"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</row>
    <row r="196" spans="46:95" ht="11.25"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</row>
    <row r="197" spans="46:95" ht="11.25"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</row>
    <row r="198" spans="46:95" ht="11.25"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</row>
    <row r="199" spans="46:95" ht="11.25"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</row>
    <row r="200" spans="46:95" ht="11.25"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</row>
    <row r="201" spans="46:95" ht="11.25"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</row>
    <row r="202" spans="46:95" ht="11.25"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</row>
    <row r="203" spans="46:95" ht="11.25"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</row>
    <row r="204" spans="46:95" ht="11.25"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</row>
    <row r="205" spans="46:95" ht="11.25"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</row>
    <row r="206" spans="46:95" ht="11.25"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</row>
    <row r="207" spans="46:95" ht="11.25"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</row>
    <row r="208" spans="46:95" ht="11.25"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</row>
    <row r="209" spans="46:95" ht="11.25"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</row>
    <row r="210" spans="46:95" ht="11.25"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</row>
    <row r="211" spans="46:95" ht="11.25"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</row>
    <row r="212" spans="46:95" ht="11.25"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</row>
    <row r="213" spans="46:95" ht="11.25"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</row>
    <row r="214" spans="46:95" ht="11.25"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</row>
    <row r="215" spans="46:95" ht="11.25"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</row>
    <row r="216" spans="46:95" ht="11.25"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</row>
    <row r="217" spans="46:95" ht="11.25"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</row>
    <row r="218" spans="46:95" ht="11.25"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</row>
    <row r="219" spans="46:95" ht="11.25"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</row>
    <row r="220" spans="46:95" ht="11.25"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</row>
    <row r="221" spans="46:95" ht="11.25"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</row>
    <row r="222" spans="46:95" ht="11.25"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</row>
    <row r="223" spans="46:95" ht="11.25"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</row>
    <row r="224" spans="46:95" ht="11.25"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</row>
    <row r="225" spans="46:95" ht="11.25"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</row>
  </sheetData>
  <sheetProtection selectLockedCells="1" selectUnlockedCells="1"/>
  <mergeCells count="301">
    <mergeCell ref="CH15:CQ15"/>
    <mergeCell ref="CR15:DC15"/>
    <mergeCell ref="B15:AD15"/>
    <mergeCell ref="AE15:AJ15"/>
    <mergeCell ref="AK15:AS15"/>
    <mergeCell ref="AT15:BJ15"/>
    <mergeCell ref="BK15:BV15"/>
    <mergeCell ref="BW15:CG15"/>
    <mergeCell ref="CH27:CQ27"/>
    <mergeCell ref="AK26:AS26"/>
    <mergeCell ref="AT26:BF26"/>
    <mergeCell ref="BK26:BU26"/>
    <mergeCell ref="BW26:CG26"/>
    <mergeCell ref="CR27:DB27"/>
    <mergeCell ref="CH26:CQ26"/>
    <mergeCell ref="CR26:DB26"/>
    <mergeCell ref="CH33:CQ33"/>
    <mergeCell ref="CR33:DC33"/>
    <mergeCell ref="B33:AD33"/>
    <mergeCell ref="AE33:AJ33"/>
    <mergeCell ref="AK33:AS33"/>
    <mergeCell ref="AT33:BF33"/>
    <mergeCell ref="BK33:BV33"/>
    <mergeCell ref="BW33:CG33"/>
    <mergeCell ref="B43:AD43"/>
    <mergeCell ref="AE43:AJ43"/>
    <mergeCell ref="AK43:AS43"/>
    <mergeCell ref="AT43:BJ43"/>
    <mergeCell ref="AK42:AS42"/>
    <mergeCell ref="AT42:BJ42"/>
    <mergeCell ref="B42:AD42"/>
    <mergeCell ref="AE42:AJ42"/>
    <mergeCell ref="BK43:BV43"/>
    <mergeCell ref="BK42:BV42"/>
    <mergeCell ref="BW43:CG43"/>
    <mergeCell ref="CR44:DC44"/>
    <mergeCell ref="B44:AD44"/>
    <mergeCell ref="AE44:AJ44"/>
    <mergeCell ref="AK44:AS44"/>
    <mergeCell ref="AT44:BJ44"/>
    <mergeCell ref="BW42:CG42"/>
    <mergeCell ref="BK44:BV44"/>
    <mergeCell ref="BW44:CG44"/>
    <mergeCell ref="CH44:CQ44"/>
    <mergeCell ref="CH42:CQ42"/>
    <mergeCell ref="CH41:CQ41"/>
    <mergeCell ref="CR41:DC41"/>
    <mergeCell ref="CR42:DC42"/>
    <mergeCell ref="CH43:CQ43"/>
    <mergeCell ref="CR43:DC43"/>
    <mergeCell ref="B41:AD41"/>
    <mergeCell ref="AE41:AJ41"/>
    <mergeCell ref="AK41:AS41"/>
    <mergeCell ref="AT41:BJ41"/>
    <mergeCell ref="BK41:BV41"/>
    <mergeCell ref="BW41:CG41"/>
    <mergeCell ref="B40:AD40"/>
    <mergeCell ref="AE40:AJ40"/>
    <mergeCell ref="AK40:AS40"/>
    <mergeCell ref="AT40:BJ40"/>
    <mergeCell ref="BK40:BV40"/>
    <mergeCell ref="BW40:CG40"/>
    <mergeCell ref="CH40:CQ40"/>
    <mergeCell ref="CR40:DC40"/>
    <mergeCell ref="BW37:CG37"/>
    <mergeCell ref="CH37:CQ37"/>
    <mergeCell ref="CR37:DC37"/>
    <mergeCell ref="B36:AD36"/>
    <mergeCell ref="AE36:AJ36"/>
    <mergeCell ref="AK36:AS36"/>
    <mergeCell ref="AT36:BJ36"/>
    <mergeCell ref="BK36:BV36"/>
    <mergeCell ref="CR36:DC36"/>
    <mergeCell ref="BW36:CG36"/>
    <mergeCell ref="CH36:CQ36"/>
    <mergeCell ref="B37:AD37"/>
    <mergeCell ref="AE37:AJ37"/>
    <mergeCell ref="AK37:AS37"/>
    <mergeCell ref="AT37:BJ37"/>
    <mergeCell ref="BK37:BV37"/>
    <mergeCell ref="CR34:DB34"/>
    <mergeCell ref="B34:AD34"/>
    <mergeCell ref="AE34:AJ34"/>
    <mergeCell ref="AK34:AS34"/>
    <mergeCell ref="AT34:BF34"/>
    <mergeCell ref="BK34:BU34"/>
    <mergeCell ref="BW34:CG34"/>
    <mergeCell ref="CH34:CQ34"/>
    <mergeCell ref="CH32:CQ32"/>
    <mergeCell ref="CR32:DB32"/>
    <mergeCell ref="B32:AD32"/>
    <mergeCell ref="AE32:AJ32"/>
    <mergeCell ref="AK32:AS32"/>
    <mergeCell ref="AT32:BF32"/>
    <mergeCell ref="BW32:CG32"/>
    <mergeCell ref="B31:AD31"/>
    <mergeCell ref="AE31:AJ31"/>
    <mergeCell ref="AK31:AS31"/>
    <mergeCell ref="AT31:BF31"/>
    <mergeCell ref="B30:AD30"/>
    <mergeCell ref="BK32:BU32"/>
    <mergeCell ref="CH30:CQ30"/>
    <mergeCell ref="CR30:DB30"/>
    <mergeCell ref="BK31:BU31"/>
    <mergeCell ref="BW31:CG31"/>
    <mergeCell ref="CH31:CQ31"/>
    <mergeCell ref="CH29:CQ29"/>
    <mergeCell ref="CR29:DB29"/>
    <mergeCell ref="BW29:CG29"/>
    <mergeCell ref="B28:AD28"/>
    <mergeCell ref="AE30:AJ30"/>
    <mergeCell ref="AK30:AS30"/>
    <mergeCell ref="AT30:BF30"/>
    <mergeCell ref="BK30:BU30"/>
    <mergeCell ref="BW30:CG30"/>
    <mergeCell ref="AK28:AS28"/>
    <mergeCell ref="AT28:BF28"/>
    <mergeCell ref="BK28:BU28"/>
    <mergeCell ref="BW28:CG28"/>
    <mergeCell ref="B26:AD26"/>
    <mergeCell ref="AE26:AJ26"/>
    <mergeCell ref="CR28:DB28"/>
    <mergeCell ref="CH28:CQ28"/>
    <mergeCell ref="AE28:AJ28"/>
    <mergeCell ref="B29:AD29"/>
    <mergeCell ref="AE29:AJ29"/>
    <mergeCell ref="AK29:AS29"/>
    <mergeCell ref="AT29:BF29"/>
    <mergeCell ref="BK29:BU29"/>
    <mergeCell ref="B27:AD27"/>
    <mergeCell ref="AE27:AJ27"/>
    <mergeCell ref="AK27:AS27"/>
    <mergeCell ref="AT27:BG27"/>
    <mergeCell ref="BK27:BV27"/>
    <mergeCell ref="BW27:CG27"/>
    <mergeCell ref="CH24:CQ24"/>
    <mergeCell ref="CR24:DB24"/>
    <mergeCell ref="B25:AD25"/>
    <mergeCell ref="AE25:AJ25"/>
    <mergeCell ref="AK25:AS25"/>
    <mergeCell ref="AT25:BG25"/>
    <mergeCell ref="BK25:BV25"/>
    <mergeCell ref="BW25:CG25"/>
    <mergeCell ref="CH25:CQ25"/>
    <mergeCell ref="CR23:DB23"/>
    <mergeCell ref="B23:AD23"/>
    <mergeCell ref="AE23:AJ23"/>
    <mergeCell ref="CR25:DB25"/>
    <mergeCell ref="BW24:CG24"/>
    <mergeCell ref="B24:AD24"/>
    <mergeCell ref="AE24:AJ24"/>
    <mergeCell ref="AK24:AS24"/>
    <mergeCell ref="AT24:BG24"/>
    <mergeCell ref="BK24:BV24"/>
    <mergeCell ref="B21:AD21"/>
    <mergeCell ref="AK23:AS23"/>
    <mergeCell ref="AT23:BF23"/>
    <mergeCell ref="BK23:BU23"/>
    <mergeCell ref="BW23:CG23"/>
    <mergeCell ref="CH23:CQ23"/>
    <mergeCell ref="BK21:BV21"/>
    <mergeCell ref="BW21:CG21"/>
    <mergeCell ref="CH21:CQ21"/>
    <mergeCell ref="CH20:CQ20"/>
    <mergeCell ref="CR20:DB20"/>
    <mergeCell ref="B22:AD22"/>
    <mergeCell ref="AE22:AJ22"/>
    <mergeCell ref="AK22:AS22"/>
    <mergeCell ref="AT22:BF22"/>
    <mergeCell ref="BK22:BU22"/>
    <mergeCell ref="BW22:CG22"/>
    <mergeCell ref="CH22:CQ22"/>
    <mergeCell ref="CR22:DB22"/>
    <mergeCell ref="BW19:CG19"/>
    <mergeCell ref="CH19:CQ19"/>
    <mergeCell ref="CR19:DB19"/>
    <mergeCell ref="B18:AD18"/>
    <mergeCell ref="B20:AD20"/>
    <mergeCell ref="AE20:AJ20"/>
    <mergeCell ref="AK20:AS20"/>
    <mergeCell ref="AT20:BF20"/>
    <mergeCell ref="BK20:BU20"/>
    <mergeCell ref="BW20:CG20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4:CG14"/>
    <mergeCell ref="CH14:CQ14"/>
    <mergeCell ref="CR14:DC14"/>
    <mergeCell ref="B16:AD16"/>
    <mergeCell ref="AE16:AJ16"/>
    <mergeCell ref="AK16:AS16"/>
    <mergeCell ref="BK16:BV16"/>
    <mergeCell ref="AT16:BF16"/>
    <mergeCell ref="BW16:CG16"/>
    <mergeCell ref="CH16:CQ16"/>
    <mergeCell ref="AK14:AS14"/>
    <mergeCell ref="AT14:BJ14"/>
    <mergeCell ref="BK14:BV14"/>
    <mergeCell ref="AT13:BJ13"/>
    <mergeCell ref="B13:AD13"/>
    <mergeCell ref="AE13:AJ13"/>
    <mergeCell ref="AK13:AS13"/>
    <mergeCell ref="CR13:DC13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B9:AD9"/>
    <mergeCell ref="AE9:AJ9"/>
    <mergeCell ref="AK9:AS9"/>
    <mergeCell ref="AT9:BJ9"/>
    <mergeCell ref="BK9:BV9"/>
    <mergeCell ref="BW9:CG9"/>
    <mergeCell ref="B8:AD8"/>
    <mergeCell ref="AE8:AJ8"/>
    <mergeCell ref="AK8:AS8"/>
    <mergeCell ref="AT8:BJ8"/>
    <mergeCell ref="BK8:BV8"/>
    <mergeCell ref="BW8:CG8"/>
    <mergeCell ref="CR18:DB18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CH2:CQ2"/>
    <mergeCell ref="A3:DC3"/>
    <mergeCell ref="A5:AD6"/>
    <mergeCell ref="AE5:AJ6"/>
    <mergeCell ref="AK5:AS6"/>
    <mergeCell ref="AT5:BJ6"/>
    <mergeCell ref="BK5:BV6"/>
    <mergeCell ref="B19:AD19"/>
    <mergeCell ref="AE19:AJ19"/>
    <mergeCell ref="AK19:AS19"/>
    <mergeCell ref="AT19:BF19"/>
    <mergeCell ref="BK19:BV19"/>
    <mergeCell ref="B10:AD10"/>
    <mergeCell ref="AE10:AJ10"/>
    <mergeCell ref="AK10:AS10"/>
    <mergeCell ref="B14:AD14"/>
    <mergeCell ref="AE14:AJ14"/>
    <mergeCell ref="CR21:DC21"/>
    <mergeCell ref="AE21:AJ21"/>
    <mergeCell ref="AK21:AS21"/>
    <mergeCell ref="AT21:BJ21"/>
    <mergeCell ref="AE18:AJ18"/>
    <mergeCell ref="AK18:AS18"/>
    <mergeCell ref="AT18:BF18"/>
    <mergeCell ref="BK18:BV18"/>
    <mergeCell ref="BW18:CG18"/>
    <mergeCell ref="CH18:CQ18"/>
    <mergeCell ref="CH39:CQ39"/>
    <mergeCell ref="CR39:DC39"/>
    <mergeCell ref="B39:AD39"/>
    <mergeCell ref="AE39:AJ39"/>
    <mergeCell ref="AK39:AS39"/>
    <mergeCell ref="AT39:BJ39"/>
    <mergeCell ref="BK39:BV39"/>
    <mergeCell ref="BW39:CG39"/>
    <mergeCell ref="B35:AD35"/>
    <mergeCell ref="AE35:AJ35"/>
    <mergeCell ref="AK35:AS35"/>
    <mergeCell ref="AT35:BJ35"/>
    <mergeCell ref="BK35:BV35"/>
    <mergeCell ref="BW35:CG35"/>
    <mergeCell ref="CH35:CQ35"/>
    <mergeCell ref="CR35:DC35"/>
    <mergeCell ref="CH38:CQ38"/>
    <mergeCell ref="CR38:DC38"/>
    <mergeCell ref="B38:AD38"/>
    <mergeCell ref="AE38:AJ38"/>
    <mergeCell ref="AK38:AS38"/>
    <mergeCell ref="AT38:BJ38"/>
    <mergeCell ref="BK38:BV38"/>
    <mergeCell ref="BW38:CG38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5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zoomScalePageLayoutView="0" workbookViewId="0" topLeftCell="A25">
      <selection activeCell="BZ34" sqref="BZ34:CN34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30" t="s">
        <v>47</v>
      </c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</row>
    <row r="2" spans="1:107" ht="15.75">
      <c r="A2" s="283" t="s">
        <v>48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</row>
    <row r="4" spans="1:107" ht="57" customHeight="1">
      <c r="A4" s="284" t="s">
        <v>49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5" t="s">
        <v>95</v>
      </c>
      <c r="AL4" s="285"/>
      <c r="AM4" s="285"/>
      <c r="AN4" s="285"/>
      <c r="AO4" s="285"/>
      <c r="AP4" s="285"/>
      <c r="AQ4" s="285" t="s">
        <v>50</v>
      </c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 t="s">
        <v>5</v>
      </c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 t="s">
        <v>51</v>
      </c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6" t="s">
        <v>52</v>
      </c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</row>
    <row r="5" spans="1:107" ht="11.25">
      <c r="A5" s="235">
        <v>1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6">
        <v>2</v>
      </c>
      <c r="AL5" s="236"/>
      <c r="AM5" s="236"/>
      <c r="AN5" s="236"/>
      <c r="AO5" s="236"/>
      <c r="AP5" s="236"/>
      <c r="AQ5" s="236">
        <v>3</v>
      </c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>
        <v>4</v>
      </c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>
        <v>5</v>
      </c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7">
        <v>6</v>
      </c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</row>
    <row r="6" spans="1:107" ht="23.25" customHeight="1">
      <c r="A6" s="287" t="s">
        <v>53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8" t="s">
        <v>54</v>
      </c>
      <c r="AL6" s="288"/>
      <c r="AM6" s="288"/>
      <c r="AN6" s="288"/>
      <c r="AO6" s="288"/>
      <c r="AP6" s="288"/>
      <c r="AQ6" s="289" t="s">
        <v>45</v>
      </c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90">
        <f>-стр2!AT40</f>
        <v>155098.91999999993</v>
      </c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>
        <f>BZ30</f>
        <v>-1085313.2699999996</v>
      </c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1">
        <f>CO30</f>
        <v>1240412.1899999995</v>
      </c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</row>
    <row r="7" spans="1:107" ht="15" customHeight="1">
      <c r="A7" s="292" t="s">
        <v>103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77" t="s">
        <v>55</v>
      </c>
      <c r="AL7" s="277"/>
      <c r="AM7" s="277"/>
      <c r="AN7" s="277"/>
      <c r="AO7" s="277"/>
      <c r="AP7" s="277"/>
      <c r="AQ7" s="278" t="s">
        <v>45</v>
      </c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93" t="s">
        <v>118</v>
      </c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5" t="s">
        <v>118</v>
      </c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6" t="s">
        <v>118</v>
      </c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296"/>
    </row>
    <row r="8" spans="1:107" ht="23.25" customHeight="1">
      <c r="A8" s="294" t="s">
        <v>56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77"/>
      <c r="AL8" s="277"/>
      <c r="AM8" s="277"/>
      <c r="AN8" s="277"/>
      <c r="AO8" s="277"/>
      <c r="AP8" s="277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6"/>
      <c r="CP8" s="296"/>
      <c r="CQ8" s="296"/>
      <c r="CR8" s="296"/>
      <c r="CS8" s="296"/>
      <c r="CT8" s="296"/>
      <c r="CU8" s="296"/>
      <c r="CV8" s="296"/>
      <c r="CW8" s="296"/>
      <c r="CX8" s="296"/>
      <c r="CY8" s="296"/>
      <c r="CZ8" s="296"/>
      <c r="DA8" s="296"/>
      <c r="DB8" s="296"/>
      <c r="DC8" s="296"/>
    </row>
    <row r="9" spans="1:107" ht="15" customHeight="1">
      <c r="A9" s="297" t="s">
        <v>57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77" t="s">
        <v>118</v>
      </c>
      <c r="AL9" s="277"/>
      <c r="AM9" s="277"/>
      <c r="AN9" s="277"/>
      <c r="AO9" s="277"/>
      <c r="AP9" s="277"/>
      <c r="AQ9" s="278" t="s">
        <v>118</v>
      </c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93" t="s">
        <v>118</v>
      </c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5" t="s">
        <v>118</v>
      </c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6" t="s">
        <v>118</v>
      </c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</row>
    <row r="10" spans="1:107" ht="15" customHeight="1">
      <c r="A10" s="45"/>
      <c r="B10" s="298" t="s">
        <v>118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77"/>
      <c r="AL10" s="277"/>
      <c r="AM10" s="277"/>
      <c r="AN10" s="277"/>
      <c r="AO10" s="277"/>
      <c r="AP10" s="277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</row>
    <row r="11" spans="1:107" ht="15" customHeight="1">
      <c r="A11" s="45"/>
      <c r="B11" s="298" t="s">
        <v>118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77" t="s">
        <v>118</v>
      </c>
      <c r="AL11" s="277"/>
      <c r="AM11" s="277"/>
      <c r="AN11" s="277"/>
      <c r="AO11" s="277"/>
      <c r="AP11" s="277"/>
      <c r="AQ11" s="278" t="s">
        <v>118</v>
      </c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93" t="s">
        <v>118</v>
      </c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5" t="s">
        <v>118</v>
      </c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6" t="s">
        <v>118</v>
      </c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</row>
    <row r="12" spans="1:107" ht="15" customHeight="1">
      <c r="A12" s="45"/>
      <c r="B12" s="298" t="s">
        <v>118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77" t="s">
        <v>118</v>
      </c>
      <c r="AL12" s="277"/>
      <c r="AM12" s="277"/>
      <c r="AN12" s="277"/>
      <c r="AO12" s="277"/>
      <c r="AP12" s="277"/>
      <c r="AQ12" s="278" t="s">
        <v>118</v>
      </c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93" t="s">
        <v>118</v>
      </c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5" t="s">
        <v>118</v>
      </c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6" t="s">
        <v>118</v>
      </c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</row>
    <row r="13" spans="1:107" ht="15" customHeight="1">
      <c r="A13" s="45"/>
      <c r="B13" s="298" t="s">
        <v>118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77" t="s">
        <v>118</v>
      </c>
      <c r="AL13" s="277"/>
      <c r="AM13" s="277"/>
      <c r="AN13" s="277"/>
      <c r="AO13" s="277"/>
      <c r="AP13" s="277"/>
      <c r="AQ13" s="278" t="s">
        <v>118</v>
      </c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93" t="s">
        <v>118</v>
      </c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5" t="s">
        <v>118</v>
      </c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6" t="s">
        <v>118</v>
      </c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6"/>
      <c r="DB13" s="296"/>
      <c r="DC13" s="296"/>
    </row>
    <row r="14" spans="1:107" ht="15" customHeight="1">
      <c r="A14" s="45"/>
      <c r="B14" s="298" t="s">
        <v>118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77" t="s">
        <v>118</v>
      </c>
      <c r="AL14" s="277"/>
      <c r="AM14" s="277"/>
      <c r="AN14" s="277"/>
      <c r="AO14" s="277"/>
      <c r="AP14" s="277"/>
      <c r="AQ14" s="278" t="s">
        <v>118</v>
      </c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93" t="s">
        <v>118</v>
      </c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5" t="s">
        <v>118</v>
      </c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6" t="s">
        <v>118</v>
      </c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6"/>
      <c r="DC14" s="296"/>
    </row>
    <row r="15" spans="1:107" ht="15" customHeight="1">
      <c r="A15" s="45"/>
      <c r="B15" s="298" t="s">
        <v>118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77" t="s">
        <v>118</v>
      </c>
      <c r="AL15" s="277"/>
      <c r="AM15" s="277"/>
      <c r="AN15" s="277"/>
      <c r="AO15" s="277"/>
      <c r="AP15" s="277"/>
      <c r="AQ15" s="278" t="s">
        <v>118</v>
      </c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93" t="s">
        <v>118</v>
      </c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5" t="s">
        <v>118</v>
      </c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6" t="s">
        <v>118</v>
      </c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</row>
    <row r="16" spans="1:107" ht="15" customHeight="1">
      <c r="A16" s="45"/>
      <c r="B16" s="298" t="s">
        <v>118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77" t="s">
        <v>118</v>
      </c>
      <c r="AL16" s="277"/>
      <c r="AM16" s="277"/>
      <c r="AN16" s="277"/>
      <c r="AO16" s="277"/>
      <c r="AP16" s="277"/>
      <c r="AQ16" s="278" t="s">
        <v>118</v>
      </c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93" t="s">
        <v>118</v>
      </c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5" t="s">
        <v>118</v>
      </c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6" t="s">
        <v>118</v>
      </c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  <c r="DA16" s="296"/>
      <c r="DB16" s="296"/>
      <c r="DC16" s="296"/>
    </row>
    <row r="17" spans="1:107" ht="15" customHeight="1">
      <c r="A17" s="45"/>
      <c r="B17" s="298" t="s">
        <v>118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77" t="s">
        <v>118</v>
      </c>
      <c r="AL17" s="277"/>
      <c r="AM17" s="277"/>
      <c r="AN17" s="277"/>
      <c r="AO17" s="277"/>
      <c r="AP17" s="277"/>
      <c r="AQ17" s="278" t="s">
        <v>118</v>
      </c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93" t="s">
        <v>118</v>
      </c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5" t="s">
        <v>118</v>
      </c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6" t="s">
        <v>118</v>
      </c>
      <c r="CP17" s="296"/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296"/>
    </row>
    <row r="18" spans="1:107" ht="15" customHeight="1">
      <c r="A18" s="45"/>
      <c r="B18" s="298" t="s">
        <v>118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77" t="s">
        <v>118</v>
      </c>
      <c r="AL18" s="277"/>
      <c r="AM18" s="277"/>
      <c r="AN18" s="277"/>
      <c r="AO18" s="277"/>
      <c r="AP18" s="277"/>
      <c r="AQ18" s="278" t="s">
        <v>118</v>
      </c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93" t="s">
        <v>118</v>
      </c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5" t="s">
        <v>118</v>
      </c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6" t="s">
        <v>118</v>
      </c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296"/>
    </row>
    <row r="19" spans="1:107" ht="15" customHeight="1">
      <c r="A19" s="45"/>
      <c r="B19" s="298" t="s">
        <v>118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77" t="s">
        <v>118</v>
      </c>
      <c r="AL19" s="277"/>
      <c r="AM19" s="277"/>
      <c r="AN19" s="277"/>
      <c r="AO19" s="277"/>
      <c r="AP19" s="277"/>
      <c r="AQ19" s="278" t="s">
        <v>118</v>
      </c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93" t="s">
        <v>118</v>
      </c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5" t="s">
        <v>118</v>
      </c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6" t="s">
        <v>118</v>
      </c>
      <c r="CP19" s="296"/>
      <c r="CQ19" s="296"/>
      <c r="CR19" s="296"/>
      <c r="CS19" s="296"/>
      <c r="CT19" s="296"/>
      <c r="CU19" s="296"/>
      <c r="CV19" s="296"/>
      <c r="CW19" s="296"/>
      <c r="CX19" s="296"/>
      <c r="CY19" s="296"/>
      <c r="CZ19" s="296"/>
      <c r="DA19" s="296"/>
      <c r="DB19" s="296"/>
      <c r="DC19" s="296"/>
    </row>
    <row r="20" spans="1:107" ht="15" customHeight="1">
      <c r="A20" s="45"/>
      <c r="B20" s="298" t="s">
        <v>118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77" t="s">
        <v>118</v>
      </c>
      <c r="AL20" s="277"/>
      <c r="AM20" s="277"/>
      <c r="AN20" s="277"/>
      <c r="AO20" s="277"/>
      <c r="AP20" s="277"/>
      <c r="AQ20" s="278" t="s">
        <v>118</v>
      </c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93" t="s">
        <v>118</v>
      </c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5" t="s">
        <v>118</v>
      </c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6" t="s">
        <v>118</v>
      </c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</row>
    <row r="21" spans="1:107" ht="15" customHeight="1">
      <c r="A21" s="45"/>
      <c r="B21" s="298" t="s">
        <v>118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77" t="s">
        <v>118</v>
      </c>
      <c r="AL21" s="277"/>
      <c r="AM21" s="277"/>
      <c r="AN21" s="277"/>
      <c r="AO21" s="277"/>
      <c r="AP21" s="277"/>
      <c r="AQ21" s="278" t="s">
        <v>118</v>
      </c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93" t="s">
        <v>118</v>
      </c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5" t="s">
        <v>118</v>
      </c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6" t="s">
        <v>118</v>
      </c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</row>
    <row r="22" spans="1:107" ht="15" customHeight="1">
      <c r="A22" s="45"/>
      <c r="B22" s="298" t="s">
        <v>118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77" t="s">
        <v>118</v>
      </c>
      <c r="AL22" s="277"/>
      <c r="AM22" s="277"/>
      <c r="AN22" s="277"/>
      <c r="AO22" s="277"/>
      <c r="AP22" s="277"/>
      <c r="AQ22" s="278" t="s">
        <v>118</v>
      </c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93" t="s">
        <v>118</v>
      </c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5" t="s">
        <v>118</v>
      </c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6" t="s">
        <v>118</v>
      </c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6"/>
      <c r="DC22" s="296"/>
    </row>
    <row r="23" spans="1:107" ht="23.25" customHeight="1">
      <c r="A23" s="299" t="s">
        <v>58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77" t="s">
        <v>59</v>
      </c>
      <c r="AL23" s="277"/>
      <c r="AM23" s="277"/>
      <c r="AN23" s="277"/>
      <c r="AO23" s="277"/>
      <c r="AP23" s="277"/>
      <c r="AQ23" s="278" t="s">
        <v>45</v>
      </c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93" t="s">
        <v>118</v>
      </c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5" t="s">
        <v>118</v>
      </c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6" t="s">
        <v>118</v>
      </c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6"/>
      <c r="DC23" s="296"/>
    </row>
    <row r="24" spans="1:107" ht="15" customHeight="1">
      <c r="A24" s="301" t="s">
        <v>57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277" t="s">
        <v>118</v>
      </c>
      <c r="AL24" s="277"/>
      <c r="AM24" s="277"/>
      <c r="AN24" s="277"/>
      <c r="AO24" s="277"/>
      <c r="AP24" s="277"/>
      <c r="AQ24" s="278" t="s">
        <v>118</v>
      </c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93" t="s">
        <v>118</v>
      </c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5" t="s">
        <v>118</v>
      </c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6" t="s">
        <v>118</v>
      </c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296"/>
      <c r="DB24" s="296"/>
      <c r="DC24" s="296"/>
    </row>
    <row r="25" spans="1:107" ht="15" customHeight="1">
      <c r="A25" s="45"/>
      <c r="B25" s="298" t="s">
        <v>118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77"/>
      <c r="AL25" s="277"/>
      <c r="AM25" s="277"/>
      <c r="AN25" s="277"/>
      <c r="AO25" s="277"/>
      <c r="AP25" s="277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</row>
    <row r="26" spans="1:107" ht="15" customHeight="1">
      <c r="A26" s="45"/>
      <c r="B26" s="298" t="s">
        <v>118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300" t="s">
        <v>118</v>
      </c>
      <c r="AL26" s="300"/>
      <c r="AM26" s="300"/>
      <c r="AN26" s="300"/>
      <c r="AO26" s="300"/>
      <c r="AP26" s="300"/>
      <c r="AQ26" s="278" t="s">
        <v>118</v>
      </c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93" t="s">
        <v>118</v>
      </c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5" t="s">
        <v>118</v>
      </c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6" t="s">
        <v>118</v>
      </c>
      <c r="CP26" s="296"/>
      <c r="CQ26" s="296"/>
      <c r="CR26" s="296"/>
      <c r="CS26" s="296"/>
      <c r="CT26" s="296"/>
      <c r="CU26" s="296"/>
      <c r="CV26" s="296"/>
      <c r="CW26" s="296"/>
      <c r="CX26" s="296"/>
      <c r="CY26" s="296"/>
      <c r="CZ26" s="296"/>
      <c r="DA26" s="296"/>
      <c r="DB26" s="296"/>
      <c r="DC26" s="296"/>
    </row>
    <row r="27" spans="1:107" ht="15" customHeight="1">
      <c r="A27" s="45"/>
      <c r="B27" s="298" t="s">
        <v>118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77" t="s">
        <v>118</v>
      </c>
      <c r="AL27" s="277"/>
      <c r="AM27" s="277"/>
      <c r="AN27" s="277"/>
      <c r="AO27" s="277"/>
      <c r="AP27" s="277"/>
      <c r="AQ27" s="278" t="s">
        <v>118</v>
      </c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93" t="s">
        <v>118</v>
      </c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5" t="s">
        <v>118</v>
      </c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6" t="s">
        <v>118</v>
      </c>
      <c r="CP27" s="296"/>
      <c r="CQ27" s="296"/>
      <c r="CR27" s="296"/>
      <c r="CS27" s="296"/>
      <c r="CT27" s="296"/>
      <c r="CU27" s="296"/>
      <c r="CV27" s="296"/>
      <c r="CW27" s="296"/>
      <c r="CX27" s="296"/>
      <c r="CY27" s="296"/>
      <c r="CZ27" s="296"/>
      <c r="DA27" s="296"/>
      <c r="DB27" s="296"/>
      <c r="DC27" s="296"/>
    </row>
    <row r="28" spans="1:107" ht="15" customHeight="1">
      <c r="A28" s="45"/>
      <c r="B28" s="298" t="s">
        <v>118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77" t="s">
        <v>118</v>
      </c>
      <c r="AL28" s="277"/>
      <c r="AM28" s="277"/>
      <c r="AN28" s="277"/>
      <c r="AO28" s="277"/>
      <c r="AP28" s="277"/>
      <c r="AQ28" s="278" t="s">
        <v>118</v>
      </c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93" t="s">
        <v>118</v>
      </c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5" t="s">
        <v>118</v>
      </c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6" t="s">
        <v>118</v>
      </c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6"/>
      <c r="DC28" s="296"/>
    </row>
    <row r="29" spans="1:107" ht="15" customHeight="1">
      <c r="A29" s="45"/>
      <c r="B29" s="298" t="s">
        <v>118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77" t="s">
        <v>118</v>
      </c>
      <c r="AL29" s="277"/>
      <c r="AM29" s="277"/>
      <c r="AN29" s="277"/>
      <c r="AO29" s="277"/>
      <c r="AP29" s="277"/>
      <c r="AQ29" s="278" t="s">
        <v>118</v>
      </c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93" t="s">
        <v>118</v>
      </c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302" t="s">
        <v>118</v>
      </c>
      <c r="CA29" s="302"/>
      <c r="CB29" s="302"/>
      <c r="CC29" s="302"/>
      <c r="CD29" s="302"/>
      <c r="CE29" s="302"/>
      <c r="CF29" s="302"/>
      <c r="CG29" s="302"/>
      <c r="CH29" s="302"/>
      <c r="CI29" s="302"/>
      <c r="CJ29" s="302"/>
      <c r="CK29" s="302"/>
      <c r="CL29" s="302"/>
      <c r="CM29" s="302"/>
      <c r="CN29" s="302"/>
      <c r="CO29" s="296" t="s">
        <v>118</v>
      </c>
      <c r="CP29" s="296"/>
      <c r="CQ29" s="296"/>
      <c r="CR29" s="296"/>
      <c r="CS29" s="296"/>
      <c r="CT29" s="296"/>
      <c r="CU29" s="296"/>
      <c r="CV29" s="296"/>
      <c r="CW29" s="296"/>
      <c r="CX29" s="296"/>
      <c r="CY29" s="296"/>
      <c r="CZ29" s="296"/>
      <c r="DA29" s="296"/>
      <c r="DB29" s="296"/>
      <c r="DC29" s="296"/>
    </row>
    <row r="30" spans="1:107" ht="15" customHeight="1">
      <c r="A30" s="303" t="s">
        <v>60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277" t="s">
        <v>61</v>
      </c>
      <c r="AL30" s="277"/>
      <c r="AM30" s="277"/>
      <c r="AN30" s="277"/>
      <c r="AO30" s="277"/>
      <c r="AP30" s="277"/>
      <c r="AQ30" s="278" t="s">
        <v>62</v>
      </c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95">
        <f>BG31+BG33</f>
        <v>155098.91999999993</v>
      </c>
      <c r="BH30" s="295"/>
      <c r="BI30" s="295"/>
      <c r="BJ30" s="295"/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295"/>
      <c r="BW30" s="295"/>
      <c r="BX30" s="295"/>
      <c r="BY30" s="295"/>
      <c r="BZ30" s="295">
        <f>BZ33+BZ31</f>
        <v>-1085313.2699999996</v>
      </c>
      <c r="CA30" s="295"/>
      <c r="CB30" s="295"/>
      <c r="CC30" s="295"/>
      <c r="CD30" s="295"/>
      <c r="CE30" s="295"/>
      <c r="CF30" s="295"/>
      <c r="CG30" s="295"/>
      <c r="CH30" s="295"/>
      <c r="CI30" s="295"/>
      <c r="CJ30" s="295"/>
      <c r="CK30" s="295"/>
      <c r="CL30" s="295"/>
      <c r="CM30" s="295"/>
      <c r="CN30" s="295"/>
      <c r="CO30" s="275">
        <f>BG30-BZ30</f>
        <v>1240412.1899999995</v>
      </c>
      <c r="CP30" s="275"/>
      <c r="CQ30" s="275"/>
      <c r="CR30" s="275"/>
      <c r="CS30" s="275"/>
      <c r="CT30" s="275"/>
      <c r="CU30" s="275"/>
      <c r="CV30" s="275"/>
      <c r="CW30" s="275"/>
      <c r="CX30" s="275"/>
      <c r="CY30" s="275"/>
      <c r="CZ30" s="275"/>
      <c r="DA30" s="275"/>
      <c r="DB30" s="275"/>
      <c r="DC30" s="275"/>
    </row>
    <row r="31" spans="1:107" ht="21.75" customHeight="1">
      <c r="A31" s="304" t="s">
        <v>63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277" t="s">
        <v>64</v>
      </c>
      <c r="AL31" s="277"/>
      <c r="AM31" s="277"/>
      <c r="AN31" s="277"/>
      <c r="AO31" s="277"/>
      <c r="AP31" s="277"/>
      <c r="AQ31" s="278" t="s">
        <v>65</v>
      </c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95">
        <f>-стр1!BB17</f>
        <v>-12442200</v>
      </c>
      <c r="BH31" s="295"/>
      <c r="BI31" s="295"/>
      <c r="BJ31" s="295"/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5">
        <v>-9083861.43</v>
      </c>
      <c r="CA31" s="295"/>
      <c r="CB31" s="295"/>
      <c r="CC31" s="295"/>
      <c r="CD31" s="295"/>
      <c r="CE31" s="295"/>
      <c r="CF31" s="295"/>
      <c r="CG31" s="295"/>
      <c r="CH31" s="295"/>
      <c r="CI31" s="295"/>
      <c r="CJ31" s="295"/>
      <c r="CK31" s="295"/>
      <c r="CL31" s="295"/>
      <c r="CM31" s="295"/>
      <c r="CN31" s="295"/>
      <c r="CO31" s="296" t="s">
        <v>102</v>
      </c>
      <c r="CP31" s="296"/>
      <c r="CQ31" s="296"/>
      <c r="CR31" s="296"/>
      <c r="CS31" s="296"/>
      <c r="CT31" s="296"/>
      <c r="CU31" s="296"/>
      <c r="CV31" s="296"/>
      <c r="CW31" s="296"/>
      <c r="CX31" s="296"/>
      <c r="CY31" s="296"/>
      <c r="CZ31" s="296"/>
      <c r="DA31" s="296"/>
      <c r="DB31" s="296"/>
      <c r="DC31" s="296"/>
    </row>
    <row r="32" spans="1:107" ht="15" customHeight="1">
      <c r="A32" s="45"/>
      <c r="B32" s="298" t="s">
        <v>118</v>
      </c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77" t="s">
        <v>118</v>
      </c>
      <c r="AL32" s="277"/>
      <c r="AM32" s="277"/>
      <c r="AN32" s="277"/>
      <c r="AO32" s="277"/>
      <c r="AP32" s="277"/>
      <c r="AQ32" s="278" t="s">
        <v>118</v>
      </c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93" t="s">
        <v>118</v>
      </c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5" t="s">
        <v>118</v>
      </c>
      <c r="CA32" s="295"/>
      <c r="CB32" s="295"/>
      <c r="CC32" s="295"/>
      <c r="CD32" s="295"/>
      <c r="CE32" s="295"/>
      <c r="CF32" s="295"/>
      <c r="CG32" s="295"/>
      <c r="CH32" s="295"/>
      <c r="CI32" s="295"/>
      <c r="CJ32" s="295"/>
      <c r="CK32" s="295"/>
      <c r="CL32" s="295"/>
      <c r="CM32" s="295"/>
      <c r="CN32" s="295"/>
      <c r="CO32" s="296" t="s">
        <v>45</v>
      </c>
      <c r="CP32" s="296"/>
      <c r="CQ32" s="296"/>
      <c r="CR32" s="296"/>
      <c r="CS32" s="296"/>
      <c r="CT32" s="296"/>
      <c r="CU32" s="296"/>
      <c r="CV32" s="296"/>
      <c r="CW32" s="296"/>
      <c r="CX32" s="296"/>
      <c r="CY32" s="296"/>
      <c r="CZ32" s="296"/>
      <c r="DA32" s="296"/>
      <c r="DB32" s="296"/>
      <c r="DC32" s="296"/>
    </row>
    <row r="33" spans="1:107" ht="24.75" customHeight="1">
      <c r="A33" s="305" t="s">
        <v>66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277" t="s">
        <v>67</v>
      </c>
      <c r="AL33" s="277"/>
      <c r="AM33" s="277"/>
      <c r="AN33" s="277"/>
      <c r="AO33" s="277"/>
      <c r="AP33" s="277"/>
      <c r="AQ33" s="278" t="s">
        <v>68</v>
      </c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95">
        <f>стр2!AT8</f>
        <v>12597298.92</v>
      </c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>
        <v>7998548.16</v>
      </c>
      <c r="CA33" s="295"/>
      <c r="CB33" s="295"/>
      <c r="CC33" s="295"/>
      <c r="CD33" s="295"/>
      <c r="CE33" s="295"/>
      <c r="CF33" s="295"/>
      <c r="CG33" s="295"/>
      <c r="CH33" s="295"/>
      <c r="CI33" s="295"/>
      <c r="CJ33" s="295"/>
      <c r="CK33" s="295"/>
      <c r="CL33" s="295"/>
      <c r="CM33" s="295"/>
      <c r="CN33" s="295"/>
      <c r="CO33" s="296" t="s">
        <v>102</v>
      </c>
      <c r="CP33" s="296"/>
      <c r="CQ33" s="296"/>
      <c r="CR33" s="296"/>
      <c r="CS33" s="296"/>
      <c r="CT33" s="296"/>
      <c r="CU33" s="296"/>
      <c r="CV33" s="296"/>
      <c r="CW33" s="296"/>
      <c r="CX33" s="296"/>
      <c r="CY33" s="296"/>
      <c r="CZ33" s="296"/>
      <c r="DA33" s="296"/>
      <c r="DB33" s="296"/>
      <c r="DC33" s="296"/>
    </row>
    <row r="34" spans="1:107" ht="15" customHeight="1">
      <c r="A34" s="45"/>
      <c r="B34" s="298" t="s">
        <v>118</v>
      </c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70" t="s">
        <v>118</v>
      </c>
      <c r="AL34" s="270"/>
      <c r="AM34" s="270"/>
      <c r="AN34" s="270"/>
      <c r="AO34" s="270"/>
      <c r="AP34" s="270"/>
      <c r="AQ34" s="271" t="s">
        <v>118</v>
      </c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308" t="s">
        <v>118</v>
      </c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10" t="s">
        <v>118</v>
      </c>
      <c r="CA34" s="310"/>
      <c r="CB34" s="310"/>
      <c r="CC34" s="310"/>
      <c r="CD34" s="310"/>
      <c r="CE34" s="310"/>
      <c r="CF34" s="310"/>
      <c r="CG34" s="310"/>
      <c r="CH34" s="310"/>
      <c r="CI34" s="310"/>
      <c r="CJ34" s="310"/>
      <c r="CK34" s="310"/>
      <c r="CL34" s="310"/>
      <c r="CM34" s="310"/>
      <c r="CN34" s="310"/>
      <c r="CO34" s="306" t="s">
        <v>45</v>
      </c>
      <c r="CP34" s="306"/>
      <c r="CQ34" s="306"/>
      <c r="CR34" s="306"/>
      <c r="CS34" s="306"/>
      <c r="CT34" s="306"/>
      <c r="CU34" s="306"/>
      <c r="CV34" s="306"/>
      <c r="CW34" s="306"/>
      <c r="CX34" s="306"/>
      <c r="CY34" s="306"/>
      <c r="CZ34" s="306"/>
      <c r="DA34" s="306"/>
      <c r="DB34" s="306"/>
      <c r="DC34" s="306"/>
    </row>
    <row r="36" spans="1:107" ht="11.25" customHeight="1">
      <c r="A36" s="1" t="s">
        <v>69</v>
      </c>
      <c r="N36" s="46"/>
      <c r="O36" s="46"/>
      <c r="P36" s="46"/>
      <c r="Q36" s="46"/>
      <c r="R36" s="46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J36" s="307" t="s">
        <v>241</v>
      </c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</row>
    <row r="37" spans="1:107" ht="11.25" customHeight="1">
      <c r="A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309" t="s">
        <v>70</v>
      </c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J37" s="309" t="s">
        <v>71</v>
      </c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09"/>
      <c r="BI37" s="309"/>
      <c r="BJ37" s="309"/>
      <c r="BK37" s="309"/>
      <c r="CM37" s="43"/>
      <c r="CN37" s="43"/>
      <c r="CO37" s="43"/>
      <c r="CP37" s="43"/>
      <c r="CQ37" s="43"/>
      <c r="CR37" s="43"/>
      <c r="CS37" s="43"/>
      <c r="CT37" s="43"/>
      <c r="CU37" s="48"/>
      <c r="CV37" s="48"/>
      <c r="CW37" s="48"/>
      <c r="CX37" s="48"/>
      <c r="CY37" s="43"/>
      <c r="CZ37" s="43"/>
      <c r="DA37" s="43"/>
      <c r="DB37" s="43"/>
      <c r="DC37" s="43"/>
    </row>
    <row r="38" spans="1:107" ht="11.25">
      <c r="A38" s="230" t="s">
        <v>72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CM38" s="43"/>
      <c r="CN38" s="43"/>
      <c r="CO38" s="43"/>
      <c r="CP38" s="43"/>
      <c r="CQ38" s="43"/>
      <c r="CR38" s="43"/>
      <c r="CS38" s="43"/>
      <c r="CT38" s="43"/>
      <c r="CU38" s="48"/>
      <c r="CV38" s="48"/>
      <c r="CW38" s="48"/>
      <c r="CX38" s="48"/>
      <c r="CY38" s="43"/>
      <c r="CZ38" s="43"/>
      <c r="DA38" s="43"/>
      <c r="DB38" s="43"/>
      <c r="DC38" s="43"/>
    </row>
    <row r="39" spans="1:107" ht="11.25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J39" s="307" t="s">
        <v>174</v>
      </c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CM39" s="43"/>
      <c r="CN39" s="43"/>
      <c r="CO39" s="43"/>
      <c r="CP39" s="43"/>
      <c r="CQ39" s="43"/>
      <c r="CR39" s="43"/>
      <c r="CS39" s="43"/>
      <c r="CT39" s="43"/>
      <c r="CU39" s="48"/>
      <c r="CV39" s="48"/>
      <c r="CW39" s="48"/>
      <c r="CX39" s="48"/>
      <c r="CY39" s="43"/>
      <c r="CZ39" s="43"/>
      <c r="DA39" s="43"/>
      <c r="DB39" s="43"/>
      <c r="DC39" s="43"/>
    </row>
    <row r="40" spans="1:107" ht="11.25" customHeight="1">
      <c r="A40" s="292" t="s">
        <v>73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J40" s="309" t="s">
        <v>71</v>
      </c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  <c r="BD40" s="309"/>
      <c r="BE40" s="309"/>
      <c r="BF40" s="309"/>
      <c r="BG40" s="309"/>
      <c r="BH40" s="309"/>
      <c r="BI40" s="309"/>
      <c r="BJ40" s="309"/>
      <c r="BK40" s="309"/>
      <c r="CM40" s="43"/>
      <c r="CN40" s="43"/>
      <c r="CO40" s="43"/>
      <c r="CP40" s="43"/>
      <c r="CQ40" s="43"/>
      <c r="CR40" s="43"/>
      <c r="CS40" s="43"/>
      <c r="CT40" s="43"/>
      <c r="CU40" s="48"/>
      <c r="CV40" s="48"/>
      <c r="CW40" s="48"/>
      <c r="CX40" s="48"/>
      <c r="CY40" s="43"/>
      <c r="CZ40" s="43"/>
      <c r="DA40" s="43"/>
      <c r="DB40" s="43"/>
      <c r="DC40" s="43"/>
    </row>
    <row r="41" spans="1:107" ht="20.25" customHeight="1">
      <c r="A41" s="1" t="s">
        <v>74</v>
      </c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J41" s="307" t="s">
        <v>175</v>
      </c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</row>
    <row r="42" spans="18:107" ht="11.25" customHeight="1">
      <c r="R42" s="309" t="s">
        <v>70</v>
      </c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47"/>
      <c r="AI42" s="47"/>
      <c r="AJ42" s="309" t="s">
        <v>71</v>
      </c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09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</row>
    <row r="43" spans="83:107" ht="7.5" customHeight="1"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</row>
    <row r="44" spans="1:107" ht="15" customHeight="1">
      <c r="A44" s="311" t="s">
        <v>75</v>
      </c>
      <c r="B44" s="311"/>
      <c r="C44" s="312" t="s">
        <v>242</v>
      </c>
      <c r="D44" s="312"/>
      <c r="E44" s="312"/>
      <c r="F44" s="1" t="s">
        <v>75</v>
      </c>
      <c r="I44" s="307" t="s">
        <v>249</v>
      </c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11">
        <v>202</v>
      </c>
      <c r="Z44" s="311"/>
      <c r="AA44" s="311"/>
      <c r="AB44" s="311"/>
      <c r="AC44" s="311"/>
      <c r="AD44" s="313">
        <v>2</v>
      </c>
      <c r="AE44" s="313"/>
      <c r="AG44" s="1" t="s">
        <v>82</v>
      </c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</row>
    <row r="45" spans="1:107" ht="15" customHeight="1">
      <c r="A45" s="50"/>
      <c r="B45" s="50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0"/>
      <c r="Z45" s="50"/>
      <c r="AA45" s="50"/>
      <c r="AB45" s="50"/>
      <c r="AC45" s="50"/>
      <c r="AD45" s="44"/>
      <c r="AE45" s="44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</row>
    <row r="46" spans="1:107" ht="15" customHeight="1">
      <c r="A46" s="50"/>
      <c r="B46" s="50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0"/>
      <c r="Z46" s="50"/>
      <c r="AA46" s="50"/>
      <c r="AB46" s="50"/>
      <c r="AC46" s="50"/>
      <c r="AD46" s="44"/>
      <c r="AE46" s="44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</row>
    <row r="47" spans="1:107" ht="15" customHeight="1">
      <c r="A47" s="50"/>
      <c r="B47" s="50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0"/>
      <c r="Z47" s="50"/>
      <c r="AA47" s="50"/>
      <c r="AB47" s="50"/>
      <c r="AC47" s="50"/>
      <c r="AD47" s="44"/>
      <c r="AE47" s="44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</row>
    <row r="48" spans="1:107" ht="15" customHeight="1">
      <c r="A48" s="50"/>
      <c r="B48" s="50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0"/>
      <c r="Z48" s="50"/>
      <c r="AA48" s="50"/>
      <c r="AB48" s="50"/>
      <c r="AC48" s="50"/>
      <c r="AD48" s="44"/>
      <c r="AE48" s="44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</row>
    <row r="49" spans="1:107" ht="15" customHeight="1">
      <c r="A49" s="50"/>
      <c r="B49" s="50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0"/>
      <c r="Z49" s="50"/>
      <c r="AA49" s="50"/>
      <c r="AB49" s="50"/>
      <c r="AC49" s="50"/>
      <c r="AD49" s="44"/>
      <c r="AE49" s="44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</row>
    <row r="50" spans="1:107" ht="15" customHeight="1">
      <c r="A50" s="50"/>
      <c r="B50" s="50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0"/>
      <c r="Z50" s="50"/>
      <c r="AA50" s="50"/>
      <c r="AB50" s="50"/>
      <c r="AC50" s="50"/>
      <c r="AD50" s="44"/>
      <c r="AE50" s="44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</row>
    <row r="51" spans="1:107" ht="15" customHeight="1">
      <c r="A51" s="50"/>
      <c r="B51" s="50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0"/>
      <c r="Z51" s="50"/>
      <c r="AA51" s="50"/>
      <c r="AB51" s="50"/>
      <c r="AC51" s="50"/>
      <c r="AD51" s="44"/>
      <c r="AE51" s="44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</row>
    <row r="52" spans="1:107" ht="15" customHeight="1">
      <c r="A52" s="50"/>
      <c r="B52" s="50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0"/>
      <c r="Z52" s="50"/>
      <c r="AA52" s="50"/>
      <c r="AB52" s="50"/>
      <c r="AC52" s="50"/>
      <c r="AD52" s="44"/>
      <c r="AE52" s="44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</row>
    <row r="53" spans="1:107" ht="15" customHeight="1">
      <c r="A53" s="50"/>
      <c r="B53" s="50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0"/>
      <c r="Z53" s="50"/>
      <c r="AA53" s="50"/>
      <c r="AB53" s="50"/>
      <c r="AC53" s="50"/>
      <c r="AD53" s="44"/>
      <c r="AE53" s="44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</row>
    <row r="54" spans="1:107" ht="15" customHeight="1">
      <c r="A54" s="50"/>
      <c r="B54" s="50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0"/>
      <c r="Z54" s="50"/>
      <c r="AA54" s="50"/>
      <c r="AB54" s="50"/>
      <c r="AC54" s="50"/>
      <c r="AD54" s="44"/>
      <c r="AE54" s="44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</row>
    <row r="55" spans="1:107" ht="15" customHeight="1">
      <c r="A55" s="50"/>
      <c r="B55" s="50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0"/>
      <c r="Z55" s="50"/>
      <c r="AA55" s="50"/>
      <c r="AB55" s="50"/>
      <c r="AC55" s="50"/>
      <c r="AD55" s="44"/>
      <c r="AE55" s="44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</row>
    <row r="56" spans="1:107" ht="15" customHeight="1">
      <c r="A56" s="50"/>
      <c r="B56" s="50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0"/>
      <c r="Z56" s="50"/>
      <c r="AA56" s="50"/>
      <c r="AB56" s="50"/>
      <c r="AC56" s="50"/>
      <c r="AD56" s="44"/>
      <c r="AE56" s="44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</row>
    <row r="57" spans="1:107" ht="15" customHeight="1">
      <c r="A57" s="50"/>
      <c r="B57" s="50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0"/>
      <c r="Z57" s="50"/>
      <c r="AA57" s="50"/>
      <c r="AB57" s="50"/>
      <c r="AC57" s="50"/>
      <c r="AD57" s="44"/>
      <c r="AE57" s="44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</row>
    <row r="58" spans="1:107" ht="15" customHeight="1">
      <c r="A58" s="50"/>
      <c r="B58" s="50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0"/>
      <c r="Z58" s="50"/>
      <c r="AA58" s="50"/>
      <c r="AB58" s="50"/>
      <c r="AC58" s="50"/>
      <c r="AD58" s="44"/>
      <c r="AE58" s="44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</row>
    <row r="59" spans="1:107" ht="15" customHeight="1">
      <c r="A59" s="50"/>
      <c r="B59" s="50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0"/>
      <c r="Z59" s="50"/>
      <c r="AA59" s="50"/>
      <c r="AB59" s="50"/>
      <c r="AC59" s="50"/>
      <c r="AD59" s="44"/>
      <c r="AE59" s="44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</row>
    <row r="60" spans="1:107" ht="15" customHeight="1">
      <c r="A60" s="50"/>
      <c r="B60" s="50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0"/>
      <c r="Z60" s="50"/>
      <c r="AA60" s="50"/>
      <c r="AB60" s="50"/>
      <c r="AC60" s="50"/>
      <c r="AD60" s="44"/>
      <c r="AE60" s="44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</row>
    <row r="61" spans="1:107" ht="15" customHeight="1">
      <c r="A61" s="50"/>
      <c r="B61" s="50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0"/>
      <c r="Z61" s="50"/>
      <c r="AA61" s="50"/>
      <c r="AB61" s="50"/>
      <c r="AC61" s="50"/>
      <c r="AD61" s="44"/>
      <c r="AE61" s="44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</row>
    <row r="62" spans="1:107" ht="15" customHeight="1">
      <c r="A62" s="50"/>
      <c r="B62" s="50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0"/>
      <c r="Z62" s="50"/>
      <c r="AA62" s="50"/>
      <c r="AB62" s="50"/>
      <c r="AC62" s="50"/>
      <c r="AD62" s="44"/>
      <c r="AE62" s="44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</row>
    <row r="63" spans="1:107" ht="15" customHeight="1">
      <c r="A63" s="50"/>
      <c r="B63" s="50"/>
      <c r="C63" s="7"/>
      <c r="D63" s="7"/>
      <c r="E63" s="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50"/>
      <c r="Z63" s="50"/>
      <c r="AA63" s="50"/>
      <c r="AB63" s="50"/>
      <c r="AC63" s="50"/>
      <c r="AD63" s="44"/>
      <c r="AE63" s="44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</row>
    <row r="64" spans="1:107" ht="15" customHeight="1">
      <c r="A64" s="50"/>
      <c r="B64" s="50"/>
      <c r="C64" s="7"/>
      <c r="D64" s="7"/>
      <c r="E64" s="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50"/>
      <c r="Z64" s="50"/>
      <c r="AA64" s="50"/>
      <c r="AB64" s="50"/>
      <c r="AC64" s="50"/>
      <c r="AD64" s="44"/>
      <c r="AE64" s="44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</row>
    <row r="65" spans="1:107" ht="15" customHeight="1">
      <c r="A65" s="50"/>
      <c r="B65" s="50"/>
      <c r="C65" s="7"/>
      <c r="D65" s="7"/>
      <c r="E65" s="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50"/>
      <c r="Z65" s="50"/>
      <c r="AA65" s="50"/>
      <c r="AB65" s="50"/>
      <c r="AC65" s="50"/>
      <c r="AD65" s="44"/>
      <c r="AE65" s="44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</row>
    <row r="66" spans="1:107" ht="15" customHeight="1">
      <c r="A66" s="50"/>
      <c r="B66" s="50"/>
      <c r="C66" s="7"/>
      <c r="D66" s="7"/>
      <c r="E66" s="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50"/>
      <c r="Z66" s="50"/>
      <c r="AA66" s="50"/>
      <c r="AB66" s="50"/>
      <c r="AC66" s="50"/>
      <c r="AD66" s="44"/>
      <c r="AE66" s="44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</row>
    <row r="67" spans="1:107" ht="15" customHeight="1">
      <c r="A67" s="50"/>
      <c r="B67" s="50"/>
      <c r="C67" s="7"/>
      <c r="D67" s="7"/>
      <c r="E67" s="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0"/>
      <c r="Z67" s="50"/>
      <c r="AA67" s="50"/>
      <c r="AB67" s="50"/>
      <c r="AC67" s="50"/>
      <c r="AD67" s="44"/>
      <c r="AE67" s="44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</row>
    <row r="68" spans="59:107" ht="10.5" customHeight="1"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</row>
    <row r="69" spans="1:107" ht="18" customHeight="1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4"/>
    </row>
    <row r="70" spans="1:107" ht="18" customHeight="1">
      <c r="A70" s="55"/>
      <c r="B70" s="51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51"/>
      <c r="AE70" s="51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/>
      <c r="AP70" s="307"/>
      <c r="AQ70" s="307"/>
      <c r="AR70" s="307"/>
      <c r="AS70" s="307"/>
      <c r="AT70" s="51"/>
      <c r="AU70" s="51"/>
      <c r="AV70" s="307"/>
      <c r="AW70" s="307"/>
      <c r="AX70" s="307"/>
      <c r="AY70" s="307"/>
      <c r="AZ70" s="307"/>
      <c r="BA70" s="307"/>
      <c r="BB70" s="307"/>
      <c r="BC70" s="307"/>
      <c r="BD70" s="307"/>
      <c r="BE70" s="307"/>
      <c r="BF70" s="307"/>
      <c r="BG70" s="307"/>
      <c r="BH70" s="307"/>
      <c r="BI70" s="307"/>
      <c r="BJ70" s="307"/>
      <c r="BK70" s="307"/>
      <c r="BL70" s="307"/>
      <c r="BM70" s="307"/>
      <c r="BN70" s="307"/>
      <c r="BO70" s="307"/>
      <c r="BP70" s="307"/>
      <c r="BQ70" s="307"/>
      <c r="BR70" s="307"/>
      <c r="BS70" s="307"/>
      <c r="BT70" s="307"/>
      <c r="BU70" s="307"/>
      <c r="BV70" s="307"/>
      <c r="BW70" s="51"/>
      <c r="BX70" s="51"/>
      <c r="BY70" s="311"/>
      <c r="BZ70" s="311"/>
      <c r="CA70" s="312"/>
      <c r="CB70" s="312"/>
      <c r="CC70" s="312"/>
      <c r="CD70" s="6"/>
      <c r="CE70" s="51"/>
      <c r="CF70" s="51"/>
      <c r="CG70" s="307"/>
      <c r="CH70" s="307"/>
      <c r="CI70" s="307"/>
      <c r="CJ70" s="307"/>
      <c r="CK70" s="307"/>
      <c r="CL70" s="307"/>
      <c r="CM70" s="307"/>
      <c r="CN70" s="307"/>
      <c r="CO70" s="307"/>
      <c r="CP70" s="307"/>
      <c r="CQ70" s="307"/>
      <c r="CR70" s="311"/>
      <c r="CS70" s="311"/>
      <c r="CT70" s="311"/>
      <c r="CU70" s="311"/>
      <c r="CV70" s="311"/>
      <c r="CW70" s="313"/>
      <c r="CX70" s="313"/>
      <c r="CY70" s="51"/>
      <c r="CZ70" s="51"/>
      <c r="DA70" s="51"/>
      <c r="DB70" s="51"/>
      <c r="DC70" s="56"/>
    </row>
    <row r="71" spans="1:107" s="47" customFormat="1" ht="18" customHeight="1">
      <c r="A71" s="57"/>
      <c r="B71" s="58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59"/>
      <c r="AE71" s="59"/>
      <c r="AF71" s="315"/>
      <c r="AG71" s="315"/>
      <c r="AH71" s="315"/>
      <c r="AI71" s="315"/>
      <c r="AJ71" s="315"/>
      <c r="AK71" s="315"/>
      <c r="AL71" s="315"/>
      <c r="AM71" s="315"/>
      <c r="AN71" s="315"/>
      <c r="AO71" s="315"/>
      <c r="AP71" s="315"/>
      <c r="AQ71" s="315"/>
      <c r="AR71" s="315"/>
      <c r="AS71" s="315"/>
      <c r="AT71" s="59"/>
      <c r="AU71" s="59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  <c r="BF71" s="315"/>
      <c r="BG71" s="315"/>
      <c r="BH71" s="315"/>
      <c r="BI71" s="315"/>
      <c r="BJ71" s="315"/>
      <c r="BK71" s="315"/>
      <c r="BL71" s="315"/>
      <c r="BM71" s="315"/>
      <c r="BN71" s="315"/>
      <c r="BO71" s="315"/>
      <c r="BP71" s="315"/>
      <c r="BQ71" s="315"/>
      <c r="BR71" s="315"/>
      <c r="BS71" s="315"/>
      <c r="BT71" s="315"/>
      <c r="BU71" s="315"/>
      <c r="BV71" s="315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12"/>
      <c r="DB71" s="58"/>
      <c r="DC71" s="60"/>
    </row>
  </sheetData>
  <sheetProtection selectLockedCells="1" selectUnlockedCells="1"/>
  <mergeCells count="201">
    <mergeCell ref="C71:AC71"/>
    <mergeCell ref="AF71:AS71"/>
    <mergeCell ref="AV71:BV71"/>
    <mergeCell ref="CA70:CC70"/>
    <mergeCell ref="CG70:CQ70"/>
    <mergeCell ref="CR70:CV70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A44:B44"/>
    <mergeCell ref="C44:E44"/>
    <mergeCell ref="I44:X44"/>
    <mergeCell ref="Y44:AC44"/>
    <mergeCell ref="AD44:AE44"/>
    <mergeCell ref="N37:AG37"/>
    <mergeCell ref="AJ37:BK37"/>
    <mergeCell ref="A38:AH39"/>
    <mergeCell ref="AJ39:BK39"/>
    <mergeCell ref="A40:AH40"/>
    <mergeCell ref="AJ40:BK40"/>
    <mergeCell ref="BZ34:CN34"/>
    <mergeCell ref="CO34:DC34"/>
    <mergeCell ref="S36:AG36"/>
    <mergeCell ref="AJ36:BK36"/>
    <mergeCell ref="B34:AJ34"/>
    <mergeCell ref="AK34:AP34"/>
    <mergeCell ref="AQ34:BF34"/>
    <mergeCell ref="BG34:BY34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BZ30:CN30"/>
    <mergeCell ref="CO30:DC30"/>
    <mergeCell ref="BZ31:CN31"/>
    <mergeCell ref="CO31:DC31"/>
    <mergeCell ref="BZ33:CN33"/>
    <mergeCell ref="CO33:DC33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29:AJ29"/>
    <mergeCell ref="AK29:AP29"/>
    <mergeCell ref="AQ29:BF29"/>
    <mergeCell ref="BG29:BY29"/>
    <mergeCell ref="AQ28:BF28"/>
    <mergeCell ref="BG28:BY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7:AJ27"/>
    <mergeCell ref="AK27:AP27"/>
    <mergeCell ref="AQ27:BF27"/>
    <mergeCell ref="BG27:BY27"/>
    <mergeCell ref="B28:AJ28"/>
    <mergeCell ref="AK28:AP28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Z13:CN13"/>
    <mergeCell ref="CO13:DC13"/>
    <mergeCell ref="BZ14:CN14"/>
    <mergeCell ref="CO14:DC14"/>
    <mergeCell ref="BZ16:CN16"/>
    <mergeCell ref="CO16:DC16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A7:AJ7"/>
    <mergeCell ref="AK7:AP8"/>
    <mergeCell ref="AQ7:BF8"/>
    <mergeCell ref="BG7:BY8"/>
    <mergeCell ref="A8:AJ8"/>
    <mergeCell ref="BZ11:CN11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2022-09-06T06:31:01Z</cp:lastPrinted>
  <dcterms:modified xsi:type="dcterms:W3CDTF">2022-09-06T06:31:07Z</dcterms:modified>
  <cp:category/>
  <cp:version/>
  <cp:contentType/>
  <cp:contentStatus/>
</cp:coreProperties>
</file>