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стр1" sheetId="1" r:id="rId1"/>
    <sheet name="стр2" sheetId="2" r:id="rId2"/>
    <sheet name="стр3" sheetId="3" r:id="rId3"/>
  </sheets>
  <definedNames>
    <definedName name="_xlnm.Print_Area" localSheetId="0">'стр1'!$A$1:$DC$117</definedName>
    <definedName name="_xlnm.Print_Area" localSheetId="1">'стр2'!$A$2:$DB$67</definedName>
  </definedNames>
  <calcPr fullCalcOnLoad="1"/>
</workbook>
</file>

<file path=xl/sharedStrings.xml><?xml version="1.0" encoding="utf-8"?>
<sst xmlns="http://schemas.openxmlformats.org/spreadsheetml/2006/main" count="774" uniqueCount="377">
  <si>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</si>
  <si>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182 1 01 02020 01 2200 110</t>
  </si>
  <si>
    <t>951 1 11 05075 10 0000 120</t>
  </si>
  <si>
    <t>951 1 11 05000 00 0000 120</t>
  </si>
  <si>
    <t>Доходы от сдачи в аренду имущества, составляющего казну сельских поселений (за исключением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</si>
  <si>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</si>
  <si>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</si>
  <si>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</si>
  <si>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</si>
  <si>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182 1 01 02010 01 0000 110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</si>
  <si>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r>
    <r>
      <rPr>
        <sz val="14"/>
        <color indexed="8"/>
        <rFont val="Times New Roman"/>
        <family val="1"/>
      </rPr>
      <t xml:space="preserve">(сумма платежа </t>
    </r>
    <r>
      <rPr>
        <sz val="14"/>
        <color indexed="8"/>
        <rFont val="Arial"/>
        <family val="2"/>
      </rPr>
      <t>(перерасчеты, недоимка и задолженность по соответствующему платежу, в том числе по отмененному)</t>
    </r>
  </si>
  <si>
    <t>182 1 01 02010 01 1000 110</t>
  </si>
  <si>
    <t>-</t>
  </si>
  <si>
    <t>182 1 01 02010 01 3000 110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</si>
  <si>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Налового кодекса Российской Федерации</t>
    </r>
    <r>
      <rPr>
        <sz val="14"/>
        <rFont val="Arial"/>
        <family val="2"/>
      </rPr>
      <t xml:space="preserve"> </t>
    </r>
    <r>
      <rPr>
        <sz val="14"/>
        <color indexed="8"/>
        <rFont val="Arial"/>
        <family val="2"/>
      </rPr>
      <t>(пени по соответствующему платежу)</t>
    </r>
  </si>
  <si>
    <t>182 1 01 02010 01 2100 110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</si>
  <si>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</si>
  <si>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182 1 01 02030 01 0000 110</t>
  </si>
  <si>
    <t>Налог на доходы физических лиц с доходов, полученных физическими лицами в соответствии со статьей 228 Налового Кодекса Российской Федерации</t>
  </si>
  <si>
    <t>182 1 01 02030 01 1000 110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</si>
  <si>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</si>
  <si>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</si>
  <si>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</si>
  <si>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</si>
  <si>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НАЛОГИ НА ТОВАРЫ (РАБОТЫ, УСЛУГИ), РЕАЛИЗУЕМЫЕ НА ТЕРРИТОРИИ РОССИЙСКОЙ ФЕДЕРАЦИИ</t>
  </si>
  <si>
    <t>100 1 03 00000 00 0000 000</t>
  </si>
  <si>
    <t>Акцизы по подакцизным товарам (продукции), производимым на территории Российской Федерации</t>
  </si>
  <si>
    <t>100 1 03 02000 01 0000 110</t>
  </si>
  <si>
    <t>100 1 03 02230 01 0000 110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</si>
  <si>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</si>
  <si>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</si>
  <si>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951 0309 0312804 244 340</t>
  </si>
  <si>
    <t>951 0309 0322805 244 340</t>
  </si>
  <si>
    <t xml:space="preserve">951 0801 0512837 244 225 </t>
  </si>
  <si>
    <t>Расходы на мероприятия по подготовке к празднованию 70-й годовщины Победы в Великой Отечественной войне 1941-1945 годов  (Прочая закупка товаров, работ и услуг для обеспечения государственных (муниципальных) нужд) (Работы, услуги по содержанию имущества)</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</si>
  <si>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</si>
  <si>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</si>
  <si>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</si>
  <si>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</si>
  <si>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НАЛОГИ НА СОВОКУПНЫЙ ДОХОД</t>
  </si>
  <si>
    <t>182 1 05 00000 00 0000 000</t>
  </si>
  <si>
    <t>Налог, взимаемый в связи с применением упрощенной системы налогообложения</t>
  </si>
  <si>
    <t>182 1 05 01000 00 0000 110</t>
  </si>
  <si>
    <t>по ОКТМО</t>
  </si>
  <si>
    <t>60644466</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</si>
  <si>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</si>
  <si>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</si>
  <si>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182 1 05 01021 01 1000 110</t>
  </si>
  <si>
    <t>Минимальный налог, зачисляемый в бюджеты субъектов Российской Федерации</t>
  </si>
  <si>
    <t>182 1 05 01050 01 0000 110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</si>
  <si>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</si>
  <si>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182 1 05 01050 01 1000 110</t>
  </si>
  <si>
    <t>Минимальный налог, зачисляемый в бюджеты субъектов Российской Федерации (пени по соответствующему платежу)</t>
  </si>
  <si>
    <t>182 1 05 01050 01 2100 110</t>
  </si>
  <si>
    <t>951 0309 9998702 540 251</t>
  </si>
  <si>
    <t>Единый сельскохозяйственный налог</t>
  </si>
  <si>
    <t>182 1 05 03000 01 0000 110</t>
  </si>
  <si>
    <t>182 1 05 03010 01 0000 110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</si>
  <si>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</si>
  <si>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</si>
  <si>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Единый сельскохозяйственный налог (пени по соответствующему платежу)</t>
  </si>
  <si>
    <t>182 1 05 03010 01 2100 110</t>
  </si>
  <si>
    <t xml:space="preserve">Единый сельскохозяйственный налог (суммы денежных взысканий (штрафов) по соответствующему платежу согласно законодательству Российской Федерации) </t>
  </si>
  <si>
    <t>182 1 05 03010 01 3000 110</t>
  </si>
  <si>
    <t xml:space="preserve">951 0801 0512825 611 241 </t>
  </si>
  <si>
    <t xml:space="preserve">951 0801 0517385 611 241 </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</si>
  <si>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</si>
  <si>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182 1 05 03020 01 1000 110</t>
  </si>
  <si>
    <r>
      <t>Единый сельскохозяйственный налог (за налоговые периоды, истекшие до 1 января 2011 года)</t>
    </r>
    <r>
      <rPr>
        <sz val="14"/>
        <color indexed="8"/>
        <rFont val="Arial"/>
        <family val="2"/>
      </rPr>
      <t>(пени по соответствующему платежу)</t>
    </r>
  </si>
  <si>
    <t>182 1 05 03020 01 2100 110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</si>
  <si>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</si>
  <si>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182 1 05 03020 01 3000 110</t>
  </si>
  <si>
    <t>НАЛОГИ НА ИМУЩЕСТВО</t>
  </si>
  <si>
    <t>182 1 06 00000 00 0000 000</t>
  </si>
  <si>
    <t>Налог на имущество физических лиц</t>
  </si>
  <si>
    <t>182 1 06 01000 00 0000 110</t>
  </si>
  <si>
    <t>182 1 06 01030 10 0000 110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</si>
  <si>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</si>
  <si>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182 1 06 01030 10 1000 110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</si>
  <si>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</si>
  <si>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182 1 06 01030 10 2100 110</t>
  </si>
  <si>
    <t>182 1 06 01030 10 4000 110</t>
  </si>
  <si>
    <t>Земельный налог</t>
  </si>
  <si>
    <t>182 1 06 06000 00 0000 110</t>
  </si>
  <si>
    <t>Земельный налог с организаций</t>
  </si>
  <si>
    <t xml:space="preserve">Земельный налог с организаций, обладающих земельным участком, расположенным в границах сельских поселений </t>
  </si>
  <si>
    <t>182 1 06 06033 10 0000 110</t>
  </si>
  <si>
    <t>Земельный налог с организаций, обладающих земельным участком, расположенным в границах сельских поселений (сумма платежа(перерасчеты,недоимка и задолженность по соответствующему платежу,в том числе по отмененному)</t>
  </si>
  <si>
    <t>182 1 06 06033 10 1000 110</t>
  </si>
  <si>
    <t xml:space="preserve">Земельный налог с организаций,обладающих земельным участком,расположенным в границах сельских поселений (пени по соответствующему платежу) 
</t>
  </si>
  <si>
    <t>182 1 06 06033 10 2100 110</t>
  </si>
  <si>
    <t>182 1 06 06033 10 3000 110</t>
  </si>
  <si>
    <t>Земельный налог с физических лиц</t>
  </si>
  <si>
    <t>182 1 06 06040 00 0000 110</t>
  </si>
  <si>
    <t xml:space="preserve">Земельный налог с физических лиц, обладающих земельным участком, расположенным в границах сельских поселений 
</t>
  </si>
  <si>
    <t>182 1 06 06043 10 0000 110</t>
  </si>
  <si>
    <t xml:space="preserve">Земельный налог с физических лиц, обладающих земельным участком, расположенным в границах сельских поселений (сумма платежа(перерасчеты,недоимка и задолженность по соответствующему платежу,в том числе по отмененному)
</t>
  </si>
  <si>
    <t>182 1 06 06043 10 1000 110</t>
  </si>
  <si>
    <t xml:space="preserve">Земельный налог с физических лиц, обладающих земельным участком, расположенным в границах сельских поселений (пени по соответствующему платежу)
</t>
  </si>
  <si>
    <t>182 1 06 06043 10 2100 110</t>
  </si>
  <si>
    <t>182 1 06 06043 10 3000 110</t>
  </si>
  <si>
    <t>ГОСУДАРСТВЕННАЯ ПОШЛИНА</t>
  </si>
  <si>
    <t>951 1 08 00000 00 0000 000</t>
  </si>
  <si>
    <t>182 1 05 01012 01 1000 110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</si>
  <si>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</si>
  <si>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</si>
  <si>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951 1 08 04000 01 0000 110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</si>
  <si>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</si>
  <si>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951 1 08 04020 01 0000 110</t>
  </si>
  <si>
    <t>951 1 08 04020 01 1000 110</t>
  </si>
  <si>
    <t>951 1 08 04020 01 4000 110</t>
  </si>
  <si>
    <t>ШТРАФЫ, САНКЦИИ, ВОЗМЕЩЕНИЕ УЩЕРБА</t>
  </si>
  <si>
    <t>951 1 16 00000 00 0000 000</t>
  </si>
  <si>
    <t>Прочие поступления от денежных взысканий (штрафов) и иных сумм в возмещение ущерба</t>
  </si>
  <si>
    <t>951 1 16 90000 00 0000 140</t>
  </si>
  <si>
    <t>Прочие поступления от денежных взысканий (штрафов) и иных сумм в возмещение ущерба, зачисляемые в бюджеты сельских поселений</t>
  </si>
  <si>
    <t>951 1 16 90050 10 0000 140</t>
  </si>
  <si>
    <t>ПРОЧИЕ НЕНАЛОГОВЫЕ ДОХОДЫ</t>
  </si>
  <si>
    <t>951 1 17 00000 00 0000 000</t>
  </si>
  <si>
    <t>Невыясненные поступления</t>
  </si>
  <si>
    <t>951 1 17 01000 00 0000 180</t>
  </si>
  <si>
    <t>─</t>
  </si>
  <si>
    <t>951 1 17 01050 10 0000 180</t>
  </si>
  <si>
    <t>Прочие неналоговые доходы</t>
  </si>
  <si>
    <t>951 1 17 05000 00 0000 180</t>
  </si>
  <si>
    <t>Прочие неналоговые доходы бюджетов сельских поселений</t>
  </si>
  <si>
    <t>951 1 17 05050 10 0000 180</t>
  </si>
  <si>
    <t>Средства самообложения граждан</t>
  </si>
  <si>
    <t>951 1 17 14000 00 0000 180</t>
  </si>
  <si>
    <t>951 1 17 14030 10 0000 180</t>
  </si>
  <si>
    <t>БЕЗВОЗМЕЗДНЫЕ ПОСТУПЛЕНИЯ</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</si>
  <si>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</si>
  <si>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</si>
  <si>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</si>
  <si>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</si>
  <si>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</si>
  <si>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</si>
  <si>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</si>
  <si>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</si>
  <si>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951 2 02 01000 00 0000 151</t>
  </si>
  <si>
    <t xml:space="preserve">Дотации на выравнивание бюджетной обеспеченности </t>
  </si>
  <si>
    <t>951 2 02 01001 00 0000 151</t>
  </si>
  <si>
    <t>Дотации бюджетам поселений на выравнивание  бюджетной обеспеченности</t>
  </si>
  <si>
    <t>951 2 02 01001 10 0000 151</t>
  </si>
  <si>
    <t>061</t>
  </si>
  <si>
    <t>062</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</si>
  <si>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</si>
  <si>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</si>
  <si>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военные комиссариаты</t>
  </si>
  <si>
    <t>951 2 02 03015 00 0000 151</t>
  </si>
  <si>
    <t>951 2 02 03015 10 0000 151</t>
  </si>
  <si>
    <t>Субвенции местным бюджетам  на выполнение передаваемых полномочий субъектов Российской Федерации</t>
  </si>
  <si>
    <t>951 2 02 03024 00 0000 151</t>
  </si>
  <si>
    <t>951 2 02 03024 10 0000 151</t>
  </si>
  <si>
    <t>Иные межбюджетные трансферты</t>
  </si>
  <si>
    <t>000 2 02 04000 00 0000 151</t>
  </si>
  <si>
    <t>182 1 06 06030 00 0000 110</t>
  </si>
  <si>
    <t>Прочие межбюджетные трансферты, передаваемые бюджетам</t>
  </si>
  <si>
    <t>951 2 02 04999 00 0000 151</t>
  </si>
  <si>
    <t>951 2 02 04999 10 0000 151</t>
  </si>
  <si>
    <t>форма 0503117 с.2</t>
  </si>
  <si>
    <t>2. Расходы бюджета</t>
  </si>
  <si>
    <t xml:space="preserve">                                                                                              Наименование показателя</t>
  </si>
  <si>
    <t>Код расхода
по бюджетной                                                               классификации</t>
  </si>
  <si>
    <t>Утвержденные бюджетные назначения</t>
  </si>
  <si>
    <t>Лимиты бюджетных обязательств</t>
  </si>
  <si>
    <t>Неисполненные 
назначения</t>
  </si>
  <si>
    <t>Расходы бюджета - всего</t>
  </si>
  <si>
    <t>200</t>
  </si>
  <si>
    <t>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(Расходы на выплаты персоналу государственных (муниципальных) органов (Фонд оплаты государственных (муниципальных) органов и взносы по обязательному социальному страхованию) (Заработная плата)</t>
  </si>
  <si>
    <t>951 0102 8810011 121 211</t>
  </si>
  <si>
    <t>081 1 16 90000 00 0000 140</t>
  </si>
  <si>
    <t>081 1 16 90050 10 0000 140</t>
  </si>
  <si>
    <t>951 0406 0432830 244 225</t>
  </si>
  <si>
    <t>Расходы на повышение заработной платы работникам муниципальных учреждений культуры в рамках подпрограммы "Развитие культуры" муниципальной программы Поливянского сельского поселения Развитие культуры и туризма"(Субсидии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</si>
  <si>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(Расходы на выплаты персоналу государственных (муниципальных) органов (Фонд оплаты государственных (муниципальных) органов и взносы по обязательному социальному страхованию) (Начисления на выплаты по оплате труда)</t>
  </si>
  <si>
    <t>951 0102 8810011 121 213</t>
  </si>
  <si>
    <t>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(Расходы на выплаты персоналу государственных (муниципальных) органов (Иные выплаты персонала государственных (муниципальных) органов, за исключением фонда оплаты труда) (Прочие выплаты)</t>
  </si>
  <si>
    <t>951 0102 8810011 122 212</t>
  </si>
  <si>
    <t>ПЛАТЕЖИ ОТ ГОСУДАРСТВЕННЫХ И МУНИЦИПАЛЬНЫХ  УНИТАРНЫХ ПРЕДПРИЯТИЙ</t>
  </si>
  <si>
    <t>951 1 11 07000 00 0000 120</t>
  </si>
  <si>
    <t xml:space="preserve">Доходы от перечисления части прибыли , остающейся после уплаты налогов и иных обязательных платежей муниципальных унитарных предприятий </t>
  </si>
  <si>
    <t>Доходы от перечисления части прибыли , остающейся после уплаты налогов и иных обязательных платежей муниципальных унитарных предприятий, созданных поселениями</t>
  </si>
  <si>
    <t>951 1 11 07010 00 0000 120</t>
  </si>
  <si>
    <t>951 1 11 07015 10 0000 120</t>
  </si>
  <si>
    <t>Повышение профессиональных компетенций кадров муниципального управления в рамках подпрограммы "Развитие муниципального управления и муниципальной службы" муниципальной программы Поливянского сельского поселения "Развитие муниципального управления и муниципальной службы в Поливянском сельском поселении, дополнительное профессиональное образование лиц, занятых в системе местного самоуправления" (Иные выплаты персоналу государственных (муниципальных) органов, за исключением фонда оплаты труда) (Прочие работы, услуги)</t>
  </si>
  <si>
    <t>Уплата членского взноса в Совет муниципальных образований Ростовской области в рамках подпрограммы "Развитие муниципального управления и муниципальной службы в Поливянском сельском поселении" муниципальной программы Поливянского сельского поселения "Развитие муниципального управления и муниципальной службы в Поливянском сельском поселении, дополнительное профессиональное образование лиц, занятых в системе местного самоуправления" (Прочая закупка товаров, работ и услуг для обеспечения государственных (муниципальных) нужд) (Прочие расходы)</t>
  </si>
  <si>
    <t>951 0104 1119902 244 290</t>
  </si>
  <si>
    <t>Расходы на выплаты по оплате труда работников аппарата Администрации Поливянского сельского поселения  в рамках обеспечения деятельности Администрации Поливянского сельского поселения Песчанокопского района (расходы на выплаты персоналу государственных (муниципальных) органов (Фонд оплаты государственных (муниципальных) органов и взносы по обязательному социальному страхованию) (Заработная плата)</t>
  </si>
  <si>
    <t>951 0104 8910011 121 211</t>
  </si>
  <si>
    <t>ноября</t>
  </si>
  <si>
    <t>01.11.2015</t>
  </si>
  <si>
    <t>Расходы на выплаты по оплате труда работников аппарата Администрации Поливянского   сельского поселения  в рамках обеспечения деятельности аппарата Администрации Поливянского сельского поселения Песчанокопского района (расходы на выплаты персоналу государственных (муниципальных) органов (Фонд оплаты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</si>
  <si>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</si>
  <si>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Поливянского сельского поселения  в рамках обеспечения деятельности аппарата Администрации Поливянского сельского поселения Песчанокопского района (расходы на выплаты персоналу государственных (муниципальных) органов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</si>
  <si>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</si>
  <si>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</si>
  <si>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</si>
  <si>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</si>
  <si>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</si>
  <si>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</si>
  <si>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</si>
  <si>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</si>
  <si>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</si>
  <si>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</si>
  <si>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</si>
  <si>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(Прочие расходы)</t>
  </si>
  <si>
    <t>951 0104 8910019 244 290</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</si>
  <si>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основных средств)</t>
  </si>
  <si>
    <t>951 0104 8910019 244 310</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</si>
  <si>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</si>
  <si>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</si>
  <si>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951 0104 1112813 244 226</t>
  </si>
  <si>
    <t>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(Уплата прочих налогов, сборов и иных платежей) (Прочие расходы)</t>
  </si>
  <si>
    <t>951 0104 8910019 852 290</t>
  </si>
  <si>
    <t>951 0104 9997239 244 340</t>
  </si>
  <si>
    <t>Расходы на осуществление переданных полномочий по вопросам местного значения по вопросам организации и осуществлению мероприятий по гражданской обороне, защите населения и территории поселения от чрезвычайных ситуаций непрограммных расходов бюджета Поливянского сельского поселения Песчанокопского района (иные межбюджетные трансферты) (Перечисления другим бюджетам бюджетной системы Российской Федерации)</t>
  </si>
  <si>
    <t>951 0104 9998701 540 251</t>
  </si>
  <si>
    <t>Резервный фонд Администрации Поливянского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Поливянского сельского поселения Песчанокопского района (Резервные средства) (Прочие расходы)</t>
  </si>
  <si>
    <t>951 0111 9919010 870 290</t>
  </si>
  <si>
    <t xml:space="preserve">прочие </t>
  </si>
  <si>
    <t>Расходы на обеспечение функций органов местного самоуправления в рамках подпрограммы "Развитие информационных технологий" муниципальной программы Поливянского сельского поселения "Информационное общество" (Прочая закупка товаров, работ и услуг для обеспечения государственных (муниципальных) нужд)(Прочие работы, услуги)</t>
  </si>
  <si>
    <t>951 0113 1512817 244 226</t>
  </si>
  <si>
    <t>Оценка имущества,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(Прочая закупка товаров, работ и услуг для обеспечения государственных (муниципальных)нужд) (Прочие работы, услуги)</t>
  </si>
  <si>
    <t>951 0113 9992296 244 226</t>
  </si>
  <si>
    <t>182 1 06 06043 10 4000 110</t>
  </si>
  <si>
    <t>Земельный налог с физических лиц, обладающих земельным участком, расположенным в границах сельских поселений (прочие поступления по соответствующему платежу)</t>
  </si>
  <si>
    <t>Юрченко Г.Н.</t>
  </si>
  <si>
    <t>Расходы на реализацию направления расходов в рамках обеспечения деятельности расходов бюджета Поливянского сельского поселения (увеличение стоимости материальных запасов)</t>
  </si>
  <si>
    <t>951 0113 9999999 244 340</t>
  </si>
  <si>
    <t xml:space="preserve">Расходы по осуществлению первичного воинского учета на территориях, где отсутствуют военные комиссариаты в рамках непрограммных расходов бюджета Поливянского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 </t>
  </si>
  <si>
    <t xml:space="preserve">951 0203 9995118 121 211 </t>
  </si>
  <si>
    <t xml:space="preserve">Расходы по осуществлению первичного воинского учета на территориях, где отсутствуют военные комиссариаты в рамках непрограммных расходов бюджета Поливянского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 </t>
  </si>
  <si>
    <t xml:space="preserve">951 0203 9995118 121 213 </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</si>
  <si>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Поливянского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</si>
  <si>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</si>
  <si>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Расходы на осуществление переданных полномочий по вопросам местного значения по вопросам организации и осуществлению мероприятий по гражданской обороне, защите населения и территории поселения от чрезвычайных ситуаций непрограммных расходов бюджета Поливянского сельского поселения Песчанокопского района (Иные межбюджетные трансферты) (Перечисления другим бюджетам бюджетной системы Российской Федерации)</t>
  </si>
  <si>
    <t>951 1 11 05070 00 0000 120</t>
  </si>
  <si>
    <t>Мероприятия по обеспечению пожарной безопасности в рамках подпрограммы "Пожарная безопасность" муниципальной программы Поливянского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(Прочие работы, услуги)</t>
  </si>
  <si>
    <t>951 0310 0412801 244 226</t>
  </si>
  <si>
    <t>Расходы на мероприятия по обеспечению защиты от чрезвычайных ситуаций в рамках подпрограммы "Защита населения от чрезвычайных ситуаций" муниципальной программы Поливянского сельского поселения "Защита населения и территории от чрезвычайных ситуаций, обеспечение пожарной безопасности на водных объектах" (Прочая закупка товаров, работ и услуг для обеспечения государственных (муниципальных) нужд) (Прочие работы, услуги)</t>
  </si>
  <si>
    <t>951 0406 0432830 244 226</t>
  </si>
  <si>
    <t>951 0406 0422814 244 226</t>
  </si>
  <si>
    <t>Расходы на содержание автомобильных дорог общего пользования местного значения и искусственных сооружений на них в рамках подпрограммы Поливянского сельского поселения "Развитие транспортной инфраструктуры" муниципальной программы Поливянского сельского поселения "Развитие транспортной системы" (Прочая закупка товаров, работ и услуг для обеспечения государственных (муниципальных)нужд ) (Работы, услуги по содержанию имущества)</t>
  </si>
  <si>
    <t>951 0409 0812807 244 225</t>
  </si>
  <si>
    <t>Расходы на содержание автомобильных дорог общего пользования местного значения и искусственных сооружений на них в рамках подпрограммы Поливянского сельского поселения "Развитие транспортной инфраструктуры" муниципальной программы Поливянского сельского поселения "Развитие транспортной системы" (Прочая закупка товаров, работ и услуг для обеспечения государственных (муниципальных)нужд ) (Увеличение стоимости материальных запасов)</t>
  </si>
  <si>
    <t>951 0409 0812807 244 340</t>
  </si>
  <si>
    <t>951 0102 8810011 122 213</t>
  </si>
  <si>
    <t>Расходы на выплаты по оплате труда Главы Поливянского сельского поселения Песчанокопского района в рамках обеспечения функционирования Главы Поливянского сельского поселения (Расходы на выплаты персоналу государственных (муниципальных) органов (Иные выплаты персонала государственных (муниципальных) органов, за исключением фонда оплаты труда) (Начисления на выплаты по оплате труда)</t>
  </si>
  <si>
    <t>951 0104 8910011 122 213</t>
  </si>
  <si>
    <t>Расходы на выплаты по оплате труда работников аппарата Администрации Поливянского сельского поселения  в рамках обеспечения деятельности аппарата Администрации Поливянского сельского поселения Песчанокопского района (расходы на выплаты персоналу государственных (муниципальных) органов (Иные выплаты персоналу государственных (муниципальных) органов, за исключением фонда оплаты труда) (Начисления на выплаты по оплате труда)</t>
  </si>
  <si>
    <t>Расходы за счет средств местного бюджета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Поливянского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</si>
  <si>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951 0409 0812826 244 225</t>
  </si>
  <si>
    <t>Расходы на ремонт и содержание автомобильных дорог общего пользования местного значения в рамках подпрограммы Поливянского сельского поселения "Развитие транспортной инфраструктуры" муниципальной программы Поливянского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</si>
  <si>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</si>
  <si>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уличное освещение в рамках подпрограммы "Мероприятия в области коммунального хозяйства" муниципальной программы "Обеспечение качественными жилищно- 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</si>
  <si>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951 0503 0212802 244 223</t>
  </si>
  <si>
    <t>Расходы на уличное освещение в рамках подпрограммы "Мероприятия в области коммунального хозяйства" муниципальной программы "Обеспечение качественными жилищно- 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</si>
  <si>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Расходы на осуществление полномосий по определению в соответствии с частью 1 статьи 11.1 Областного Закона от 25 октября 2002 года № 273-ЗС " Об административных правонарушениях"  перечна должностных лиц, уполномоченных составлять протоколы об административных правонарушениях в рамках непрограммных расходов органов местного самоуправления. (Иные закупки товаров, работ и услуг для обеспечения государственных ( муниципальных) нужд) (Увеличение стоимости материальных запасов)</t>
  </si>
  <si>
    <t>951 0503 0212802 244 225</t>
  </si>
  <si>
    <t>Расходы по повышению эффективности охраны общественного порядка и противодействие преступности в рамках подпрограммы "Укрепление общественного порядка Поливянского сельского поселения" муниципальной программы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(Увеличение стоимости материальных запасов)</t>
  </si>
  <si>
    <t>Расходы по уничтожению сырьевой базы для производства и изготовления наркотиков растительного происхождения в рамках подпрограммы "Комплексные меры противодействия злоупотреблению наркотикам и их незаконному обороту " муниципальной программы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(Увеличение стоимости материальных запасов)</t>
  </si>
  <si>
    <t>Расходы на осуществление мероприятий по организации и содержанию мест захоронения в рамках подпрограммы "Благоуствойство территории" муниципальной программы Поливянского сельского поселения "Обеспечение качественными жилищно-коммунальными услугами" (Прочая закупка товаров, работ и услуг для обеспечения государственных (муниципальных) нужд) (Работы, услуги по содержанию имущества)</t>
  </si>
  <si>
    <t>951 0503 0232832 244 225</t>
  </si>
  <si>
    <t>951 0113 9999999 244 226</t>
  </si>
  <si>
    <t>Расходы на реализацию направления расходов в рамках обеспечения деятельности расходов бюджета Поливянского сельского поселения (Прочая закупка товаров, работ и услуг для обеспечения государственных (муниципальных)нужд) (Прочие работы, услуги)</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</si>
  <si>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Поливянского сельского поселения "Обеспечение качественными жилищно-коммунальными услугами"(Прочая закупка товаров, работ и услуг для обеспечения государственных (муниципальных) нужд) (Прочие работы, услуги)</t>
  </si>
  <si>
    <t>951 0503 0232832 244 226</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</si>
  <si>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Поливянского сельского поселения "Обеспечение качественными жилищно-коммунальными услугами"(Прочая закупка товаров, работ и услуг для обеспечения государственных (муниципальных) нужд) (Увеличение стоимости основных средств)</t>
  </si>
  <si>
    <t>951 0503 0232833 244 310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</si>
  <si>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Поливянского сельского поселения "Обеспечение качественными жилищно-коммунальными услугами"(Прочая закупка товаров, работ и услуг для обеспечения государственных (муниципальных) нужд) (Увеличение стоимости материальных запасов)</t>
  </si>
  <si>
    <t>951 0503 0232833 244 340</t>
  </si>
  <si>
    <t>Расходы на осуществление мероприятий по озеленению в рамках подпрограммы "Благоустройство территории" муниципальной программы  "Обеспечение качественными жилищно-коммунальными услугами" (Прочая закупка товаров, работ и услуг для обеспечения государственных (муниципальных) нужд) (Работы, услуги по содержанию имущества)</t>
  </si>
  <si>
    <t>951 0503 0232834 244 225</t>
  </si>
  <si>
    <t>Расходы на осуществление мероприятий по озеленению в рамках подпрограммы "Благоустройство территории" муниципальной программы  "Обеспечение качественными жилищно-коммунальными услугами" (Прочая закупка товаров, работ и услуг для обеспечения государственных (муниципальных) нужд) (Прочие работы, услуги)</t>
  </si>
  <si>
    <t>951 0503 0232834 244 226</t>
  </si>
  <si>
    <t>Расходы по замене ламп накаливания и других неэффективных элементов освещения, в том числе светильников, на энергосберегающие в рамках подпрограммы "Энергосбережение и повышение энергетической эффективности" муниципальной программы Поливянского сельского поселения "Энергоэффективность и развитие энергетики" (Прочая закупка товаров, работ и услуг для обеспечения государственных (муниципальных) нужд) (Увеличение материальных запасов)</t>
  </si>
  <si>
    <t>951 0503 1312815 244 340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</si>
  <si>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(суммы денежных взысканий(штрафов)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</si>
  <si>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</si>
  <si>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(сумма платежа(перерасчеты,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</si>
  <si>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</si>
  <si>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Расходы на осуществление мероприятий по внесению в государственный кадастр недвижимости сведений о границах населенных пунктов,установленных генеральными планами,корректировка генерального плана и правил землепользования и застройки в рамках подпрограммы «Благоустройство территории» муниципальной программы Поливянского сельского поселения «Обеспечение качественными жилищно-коммунальными услугами»(Прочая закупка товаров, работ и услуг для обеспечения государственных (муниципальных) нужд) (Прочие работы, услуги)</t>
  </si>
  <si>
    <t>951 0503 0232835 244 226</t>
  </si>
  <si>
    <t>(в ред. Приказа Минфина  России от 19.12.2014 №157н)</t>
  </si>
  <si>
    <t>Расходы на обеспечение деятельности (оказание услуг) муниципальных учреждений Поливянского сельского поселения в рамках подпрограммы "Развитие культуры" муниципальной программы Поливянского сельского поселения Развитие культуры и туризма"(Субсидии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</si>
  <si>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 xml:space="preserve">951 0801 0510059 611 241 </t>
  </si>
  <si>
    <t>Выплаты муниципальной пенсии за выслугу лет лицам, замещавшим муниципальные должности и должности муниципальной службы в Поливянском сельском поселении в рамках подпрограммы "Совершенствование системы социальной поддержки отдельных категорий граждан" муниципальной программы Поливянского сельского поселения "Социальная поддержка граждан" (социальные выплаты гражданам, кроме публичных нормативных социальных выплат) (Пособия, компенсации и иные социальные выплаты гражданам, кроме публичных нормативных обязательств) (Пенсии, пособия, выплачиваемые организациями сектора государственного управления)</t>
  </si>
  <si>
    <t>951 1001 0112836 321 263</t>
  </si>
  <si>
    <t>182 1 05 01011 01 1000 110</t>
  </si>
  <si>
    <t>Налог, взимаемый  с налогоплательщиков, выбравших в качестве объекта налогообложения доходы (пени по соответстующему платежу)</t>
  </si>
  <si>
    <t>182 1 05 01011 01 2100 110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</si>
  <si>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</si>
  <si>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Мероприятия по развитию массовой физической культуры и спорта в рамках подпрограммы "Развитие массовой физической культуры и спорта" муниципальной программы Поливянского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(Увеличение стоимости материальных запасов)</t>
  </si>
  <si>
    <t>951 1101 0712810 244 340</t>
  </si>
  <si>
    <t>Результат исполнения бюджета (дефицит/профицит )</t>
  </si>
  <si>
    <t>450</t>
  </si>
  <si>
    <t>х</t>
  </si>
  <si>
    <t>Результат исполнения бюджета (дефицит "-", профицит "+")</t>
  </si>
  <si>
    <t>Форма 0503117 с. 3</t>
  </si>
  <si>
    <t>3. Источники финансирования дефицита бюджета</t>
  </si>
  <si>
    <t xml:space="preserve">                                                                                             Наименование показателя</t>
  </si>
  <si>
    <t>Код источника финансирования                дефицита бюджета                     по бюджетной классификации</t>
  </si>
  <si>
    <t xml:space="preserve">                                                                  Исполнено</t>
  </si>
  <si>
    <t xml:space="preserve">                                                                                 Неисполненные назначения</t>
  </si>
  <si>
    <t>Источники финансирования                               дефицита бюджета - всего</t>
  </si>
  <si>
    <t>500</t>
  </si>
  <si>
    <t>520</t>
  </si>
  <si>
    <t>источники внутреннего                                         финансирования бюджета</t>
  </si>
  <si>
    <t>из них:</t>
  </si>
  <si>
    <t>источники внешнего финансирования бюджета</t>
  </si>
  <si>
    <t>620</t>
  </si>
  <si>
    <t>Изменение остатков средств</t>
  </si>
  <si>
    <t>700</t>
  </si>
  <si>
    <t>000 01 05 00 00 00 0000 000</t>
  </si>
  <si>
    <t>увеличение остатков средств,              всего</t>
  </si>
  <si>
    <t>710</t>
  </si>
  <si>
    <t>000 01 05 02 01 10 0000 510</t>
  </si>
  <si>
    <t>уменьшение остатков средств,                    всего</t>
  </si>
  <si>
    <t>720</t>
  </si>
  <si>
    <t>000 01 05 02 01 10 0000 610</t>
  </si>
  <si>
    <t>Руководитель</t>
  </si>
  <si>
    <t>Алейников Ю.И.</t>
  </si>
  <si>
    <t>(подпись)</t>
  </si>
  <si>
    <t>(расшифровка подписи)</t>
  </si>
  <si>
    <t xml:space="preserve">Руководитель финансово-                     </t>
  </si>
  <si>
    <t>Расходы на мероприятия по обеспечению защиты от чрезвычайных ситуаций в рамках подпрограммы "Защита населения от чрезвычайных ситуаций" муниципальной программы Поливянского сельского поселения "Защита населения и территории от чрезвычайных ситуаций, обеспечение пожарной безопасности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</si>
  <si>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Павленко Н.Н.</t>
  </si>
  <si>
    <t>экономической службы</t>
  </si>
  <si>
    <t>Главный бухгалтер</t>
  </si>
  <si>
    <t>"</t>
  </si>
  <si>
    <t>Налог на имущество физических лиц, взимаемый по ставкам , применяемым к объектам налогообложения, расположенным в границах сельских поселений</t>
  </si>
  <si>
    <t>Невыясненные поступления, зачисляемые в бюджеты  сельских поселений</t>
  </si>
  <si>
    <t>Средства самообложения граждан, зачисляемые в бюджеты  сельских поселений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</si>
  <si>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</si>
  <si>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ОТЧЕТ ОБ ИСПОЛНЕНИИ БЮДЖЕТА</t>
  </si>
  <si>
    <t>КОДЫ</t>
  </si>
  <si>
    <t>Форма по ОКУД</t>
  </si>
  <si>
    <t>0503117</t>
  </si>
  <si>
    <t>на 1</t>
  </si>
  <si>
    <t>г.</t>
  </si>
  <si>
    <t>Дата</t>
  </si>
  <si>
    <t xml:space="preserve">Наименование </t>
  </si>
  <si>
    <t>по ОКПО</t>
  </si>
  <si>
    <t>04227396</t>
  </si>
  <si>
    <t>финансового органа</t>
  </si>
  <si>
    <t xml:space="preserve">    Администрация Поливянского сельского поселения</t>
  </si>
  <si>
    <t>Глава по БК</t>
  </si>
  <si>
    <t>951</t>
  </si>
  <si>
    <t>Наименование публично-правового образования      бюджет  Поливянского сельского поселения</t>
  </si>
  <si>
    <t>Периодичность: месячная</t>
  </si>
  <si>
    <t>Единица измерения: руб.</t>
  </si>
  <si>
    <t>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</si>
  <si>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</si>
  <si>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</si>
  <si>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</si>
  <si>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</si>
  <si>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</si>
  <si>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</si>
  <si>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</si>
  <si>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</si>
  <si>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x</t>
  </si>
  <si>
    <t>в том числе:</t>
  </si>
  <si>
    <t>НАЛОГОВЫЕ И НЕНАЛОГОВЫЕ ДОХОДЫ</t>
  </si>
  <si>
    <t xml:space="preserve">000 1 00 00000 00 0000 000 </t>
  </si>
  <si>
    <t>НАЛОГИ НА ПРИБЫЛЬ,  ДОХОДЫ</t>
  </si>
  <si>
    <t xml:space="preserve">182 1 01 00000 00 0000 000 </t>
  </si>
  <si>
    <t>Налог на доходы физических лиц</t>
  </si>
  <si>
    <t>03</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</si>
  <si>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Поливянского сельского поселения "Обеспечение качественными жилищно-коммунальными услугами" (Прочая закупка товаров, работ и услуг для обеспечения государственных (муниципальных) нужд) (Увеличение стоимости основных средств)</t>
  </si>
  <si>
    <t>951 0503 0232832 244 310</t>
  </si>
  <si>
    <t>182 1 01 02020 01 3000 110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</si>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</sst>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sz val="7"/>
      <name val="Arial"/>
      <family val="2"/>
    </font>
    <font>
      <b/>
      <sz val="14"/>
      <name val="Arial"/>
      <family val="2"/>
    </font>
    <font>
      <b/>
      <sz val="10"/>
      <name val="Arial"/>
      <family val="2"/>
    </font>
    <font>
      <sz val="14"/>
      <name val="Arial"/>
      <family val="2"/>
    </font>
    <font>
      <sz val="12"/>
      <name val="Arial"/>
      <family val="2"/>
    </font>
    <font>
      <sz val="12"/>
      <name val="Times New Roman"/>
      <family val="1"/>
    </font>
    <font>
      <sz val="12"/>
      <color indexed="45"/>
      <name val="Arial"/>
      <family val="2"/>
    </font>
    <font>
      <sz val="14"/>
      <color indexed="10"/>
      <name val="Arial"/>
      <family val="2"/>
    </font>
    <font>
      <sz val="8"/>
      <color indexed="10"/>
      <name val="Arial"/>
      <family val="2"/>
    </font>
    <font>
      <sz val="14"/>
      <color indexed="8"/>
      <name val="Times New Roman"/>
      <family val="1"/>
    </font>
    <font>
      <sz val="14"/>
      <color indexed="8"/>
      <name val="Arial"/>
      <family val="2"/>
    </font>
    <font>
      <sz val="14"/>
      <name val="Arial Cyr"/>
      <family val="2"/>
    </font>
    <font>
      <sz val="8"/>
      <color indexed="8"/>
      <name val="Arial"/>
      <family val="2"/>
    </font>
    <font>
      <sz val="14"/>
      <color indexed="8"/>
      <name val="Arial Cyr"/>
      <family val="2"/>
    </font>
    <font>
      <b/>
      <sz val="14"/>
      <name val="Times New Roman"/>
      <family val="1"/>
    </font>
    <font>
      <b/>
      <sz val="8"/>
      <name val="Arial"/>
      <family val="2"/>
    </font>
    <font>
      <b/>
      <sz val="18"/>
      <name val="Times New Roman"/>
      <family val="1"/>
    </font>
    <font>
      <sz val="18"/>
      <name val="Times New Roman"/>
      <family val="1"/>
    </font>
    <font>
      <sz val="14"/>
      <name val="Times New Roman"/>
      <family val="1"/>
    </font>
    <font>
      <sz val="16"/>
      <name val="Times New Roman"/>
      <family val="1"/>
    </font>
    <font>
      <b/>
      <sz val="8"/>
      <color indexed="8"/>
      <name val="Arial"/>
      <family val="2"/>
    </font>
    <font>
      <b/>
      <sz val="10"/>
      <color indexed="8"/>
      <name val="Arial Cyr"/>
      <family val="2"/>
    </font>
    <font>
      <b/>
      <sz val="12"/>
      <name val="Arial"/>
      <family val="2"/>
    </font>
    <font>
      <sz val="8"/>
      <name val="Arial Cyr"/>
      <family val="2"/>
    </font>
    <font>
      <sz val="8"/>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color indexed="63"/>
      </top>
      <bottom>
        <color indexed="63"/>
      </bottom>
    </border>
    <border>
      <left style="thin">
        <color indexed="8"/>
      </left>
      <right style="medium">
        <color indexed="8"/>
      </right>
      <top style="thin">
        <color indexed="8"/>
      </top>
      <bottom>
        <color indexed="63"/>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color indexed="63"/>
      </left>
      <right>
        <color indexed="63"/>
      </right>
      <top style="hair">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medium">
        <color indexed="8"/>
      </left>
      <right>
        <color indexed="63"/>
      </right>
      <top>
        <color indexed="63"/>
      </top>
      <bottom>
        <color indexed="63"/>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right style="medium">
        <color indexed="8"/>
      </right>
      <top style="thin"/>
      <bottom style="thin"/>
    </border>
    <border>
      <left style="medium">
        <color indexed="8"/>
      </left>
      <right style="medium">
        <color indexed="8"/>
      </right>
      <top style="thin"/>
      <bottom style="thin"/>
    </border>
    <border>
      <left style="medium">
        <color indexed="8"/>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color indexed="63"/>
      </top>
      <bottom style="hair">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style="hair">
        <color indexed="8"/>
      </top>
      <bottom style="hair">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337">
    <xf numFmtId="0" fontId="0" fillId="0" borderId="0" xfId="0" applyAlignment="1">
      <alignment/>
    </xf>
    <xf numFmtId="0" fontId="19" fillId="0" borderId="0" xfId="0" applyFont="1" applyAlignment="1">
      <alignment/>
    </xf>
    <xf numFmtId="0" fontId="22" fillId="0" borderId="0" xfId="0" applyFont="1" applyAlignment="1">
      <alignment horizontal="center"/>
    </xf>
    <xf numFmtId="0" fontId="23" fillId="0" borderId="0" xfId="0" applyFont="1" applyAlignment="1">
      <alignment horizontal="left"/>
    </xf>
    <xf numFmtId="0" fontId="23" fillId="0" borderId="0" xfId="0" applyFont="1" applyAlignment="1">
      <alignment/>
    </xf>
    <xf numFmtId="0" fontId="23" fillId="0" borderId="10" xfId="0" applyFont="1" applyBorder="1" applyAlignment="1">
      <alignment horizontal="left"/>
    </xf>
    <xf numFmtId="0" fontId="1" fillId="0" borderId="0" xfId="0" applyFont="1" applyAlignment="1">
      <alignment/>
    </xf>
    <xf numFmtId="0" fontId="23" fillId="0" borderId="0" xfId="0" applyFont="1" applyAlignment="1">
      <alignment horizontal="right"/>
    </xf>
    <xf numFmtId="0" fontId="23" fillId="0" borderId="0" xfId="0" applyFont="1" applyAlignment="1">
      <alignment/>
    </xf>
    <xf numFmtId="0" fontId="19" fillId="24" borderId="0" xfId="0" applyFont="1" applyFill="1" applyAlignment="1">
      <alignment/>
    </xf>
    <xf numFmtId="0" fontId="28" fillId="6" borderId="0" xfId="0" applyFont="1" applyFill="1" applyAlignment="1">
      <alignment/>
    </xf>
    <xf numFmtId="0" fontId="19" fillId="4" borderId="0" xfId="0" applyFont="1" applyFill="1" applyAlignment="1">
      <alignment/>
    </xf>
    <xf numFmtId="0" fontId="19" fillId="25" borderId="0" xfId="0" applyFont="1" applyFill="1" applyAlignment="1">
      <alignment/>
    </xf>
    <xf numFmtId="0" fontId="19" fillId="0" borderId="0" xfId="0" applyFont="1" applyFill="1" applyAlignment="1">
      <alignment/>
    </xf>
    <xf numFmtId="0" fontId="23" fillId="6" borderId="11" xfId="0" applyNumberFormat="1" applyFont="1" applyFill="1" applyBorder="1" applyAlignment="1">
      <alignment horizontal="left" wrapText="1"/>
    </xf>
    <xf numFmtId="0" fontId="23" fillId="0" borderId="12" xfId="0" applyNumberFormat="1" applyFont="1" applyFill="1" applyBorder="1" applyAlignment="1">
      <alignment horizontal="left" wrapText="1"/>
    </xf>
    <xf numFmtId="0" fontId="23" fillId="0" borderId="13" xfId="0" applyNumberFormat="1" applyFont="1" applyFill="1" applyBorder="1" applyAlignment="1">
      <alignment horizontal="left" wrapText="1"/>
    </xf>
    <xf numFmtId="0" fontId="19" fillId="6" borderId="0" xfId="0" applyFont="1" applyFill="1" applyAlignment="1">
      <alignment/>
    </xf>
    <xf numFmtId="0" fontId="19" fillId="24" borderId="0" xfId="0" applyFont="1" applyFill="1" applyAlignment="1">
      <alignment horizontal="left"/>
    </xf>
    <xf numFmtId="0" fontId="23" fillId="25" borderId="14" xfId="0" applyFont="1" applyFill="1" applyBorder="1" applyAlignment="1">
      <alignment horizontal="left" wrapText="1"/>
    </xf>
    <xf numFmtId="0" fontId="32" fillId="4" borderId="0" xfId="0" applyFont="1" applyFill="1" applyAlignment="1">
      <alignment/>
    </xf>
    <xf numFmtId="0" fontId="28" fillId="25" borderId="0" xfId="0" applyFont="1" applyFill="1" applyAlignment="1">
      <alignment/>
    </xf>
    <xf numFmtId="0" fontId="19" fillId="0" borderId="0" xfId="0" applyFont="1" applyFill="1" applyBorder="1" applyAlignment="1">
      <alignment/>
    </xf>
    <xf numFmtId="0" fontId="19" fillId="24" borderId="0" xfId="0" applyFont="1" applyFill="1" applyBorder="1" applyAlignment="1">
      <alignment/>
    </xf>
    <xf numFmtId="49" fontId="19" fillId="24" borderId="0" xfId="0" applyNumberFormat="1" applyFont="1" applyFill="1" applyBorder="1" applyAlignment="1">
      <alignment horizontal="center"/>
    </xf>
    <xf numFmtId="49" fontId="19" fillId="0" borderId="0" xfId="0" applyNumberFormat="1" applyFont="1" applyFill="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19" fillId="0" borderId="15" xfId="0" applyFont="1" applyBorder="1" applyAlignment="1">
      <alignment/>
    </xf>
    <xf numFmtId="0" fontId="35" fillId="24" borderId="16" xfId="0" applyFont="1" applyFill="1" applyBorder="1" applyAlignment="1">
      <alignment/>
    </xf>
    <xf numFmtId="0" fontId="35" fillId="24" borderId="0" xfId="0" applyFont="1" applyFill="1" applyAlignment="1">
      <alignment/>
    </xf>
    <xf numFmtId="0" fontId="19" fillId="0" borderId="17" xfId="0" applyFont="1" applyBorder="1" applyAlignment="1">
      <alignment/>
    </xf>
    <xf numFmtId="4" fontId="37" fillId="0" borderId="18" xfId="0" applyNumberFormat="1" applyFont="1" applyFill="1" applyBorder="1" applyAlignment="1">
      <alignment horizontal="center"/>
    </xf>
    <xf numFmtId="0" fontId="19" fillId="0" borderId="19" xfId="0" applyFont="1" applyBorder="1" applyAlignment="1">
      <alignment/>
    </xf>
    <xf numFmtId="0" fontId="19" fillId="0" borderId="19" xfId="0" applyFont="1" applyFill="1" applyBorder="1" applyAlignment="1">
      <alignment/>
    </xf>
    <xf numFmtId="4" fontId="37" fillId="0" borderId="20" xfId="0" applyNumberFormat="1" applyFont="1" applyFill="1" applyBorder="1" applyAlignment="1">
      <alignment horizontal="center"/>
    </xf>
    <xf numFmtId="4" fontId="37" fillId="0" borderId="21" xfId="0" applyNumberFormat="1" applyFont="1" applyFill="1" applyBorder="1" applyAlignment="1">
      <alignment horizontal="center"/>
    </xf>
    <xf numFmtId="4" fontId="37" fillId="0" borderId="22" xfId="0" applyNumberFormat="1" applyFont="1" applyFill="1" applyBorder="1" applyAlignment="1">
      <alignment horizontal="center"/>
    </xf>
    <xf numFmtId="4" fontId="37" fillId="0" borderId="13" xfId="0" applyNumberFormat="1" applyFont="1" applyFill="1" applyBorder="1" applyAlignment="1">
      <alignment horizontal="center"/>
    </xf>
    <xf numFmtId="0" fontId="37" fillId="0" borderId="0" xfId="0" applyFont="1" applyBorder="1" applyAlignment="1">
      <alignment/>
    </xf>
    <xf numFmtId="0" fontId="37" fillId="0" borderId="23" xfId="0" applyFont="1" applyBorder="1" applyAlignment="1">
      <alignment/>
    </xf>
    <xf numFmtId="0" fontId="37" fillId="0" borderId="0" xfId="0" applyFont="1" applyFill="1" applyBorder="1" applyAlignment="1">
      <alignment/>
    </xf>
    <xf numFmtId="0" fontId="37" fillId="0" borderId="23" xfId="0" applyFont="1" applyFill="1" applyBorder="1" applyAlignment="1">
      <alignment/>
    </xf>
    <xf numFmtId="4" fontId="37" fillId="0" borderId="24" xfId="0" applyNumberFormat="1" applyFont="1" applyFill="1" applyBorder="1" applyAlignment="1">
      <alignment horizontal="center"/>
    </xf>
    <xf numFmtId="4" fontId="37" fillId="0" borderId="25" xfId="0" applyNumberFormat="1" applyFont="1" applyFill="1" applyBorder="1" applyAlignment="1">
      <alignment horizontal="center"/>
    </xf>
    <xf numFmtId="4" fontId="37" fillId="0" borderId="14" xfId="0" applyNumberFormat="1" applyFont="1" applyFill="1" applyBorder="1" applyAlignment="1">
      <alignment horizontal="center"/>
    </xf>
    <xf numFmtId="0" fontId="19" fillId="24" borderId="19" xfId="0" applyFont="1" applyFill="1" applyBorder="1" applyAlignment="1">
      <alignment/>
    </xf>
    <xf numFmtId="4" fontId="37" fillId="24" borderId="20" xfId="0" applyNumberFormat="1" applyFont="1" applyFill="1" applyBorder="1" applyAlignment="1">
      <alignment horizontal="center"/>
    </xf>
    <xf numFmtId="4" fontId="37" fillId="24" borderId="24" xfId="0" applyNumberFormat="1" applyFont="1" applyFill="1" applyBorder="1" applyAlignment="1">
      <alignment horizontal="center"/>
    </xf>
    <xf numFmtId="4" fontId="37" fillId="24" borderId="25" xfId="0" applyNumberFormat="1" applyFont="1" applyFill="1" applyBorder="1" applyAlignment="1">
      <alignment horizontal="center"/>
    </xf>
    <xf numFmtId="4" fontId="37" fillId="24" borderId="14" xfId="0" applyNumberFormat="1" applyFont="1" applyFill="1" applyBorder="1" applyAlignment="1">
      <alignment horizontal="center"/>
    </xf>
    <xf numFmtId="0" fontId="35" fillId="24" borderId="19" xfId="0" applyFont="1" applyFill="1" applyBorder="1" applyAlignment="1">
      <alignment/>
    </xf>
    <xf numFmtId="0" fontId="37" fillId="24" borderId="24" xfId="0" applyFont="1" applyFill="1" applyBorder="1" applyAlignment="1">
      <alignment horizontal="center"/>
    </xf>
    <xf numFmtId="0" fontId="40" fillId="24" borderId="0" xfId="0" applyFont="1" applyFill="1" applyBorder="1" applyAlignment="1">
      <alignment horizontal="left" wrapText="1"/>
    </xf>
    <xf numFmtId="49" fontId="40" fillId="24" borderId="0" xfId="0" applyNumberFormat="1" applyFont="1" applyFill="1" applyBorder="1" applyAlignment="1">
      <alignment horizontal="center"/>
    </xf>
    <xf numFmtId="4" fontId="40" fillId="24" borderId="0" xfId="0" applyNumberFormat="1" applyFont="1" applyFill="1" applyBorder="1" applyAlignment="1">
      <alignment horizontal="center"/>
    </xf>
    <xf numFmtId="0" fontId="41" fillId="24" borderId="0" xfId="0" applyFont="1" applyFill="1" applyBorder="1" applyAlignment="1">
      <alignment horizontal="center"/>
    </xf>
    <xf numFmtId="4" fontId="41" fillId="24" borderId="0" xfId="0" applyNumberFormat="1" applyFont="1" applyFill="1" applyBorder="1" applyAlignment="1">
      <alignment horizontal="center"/>
    </xf>
    <xf numFmtId="0" fontId="40" fillId="22" borderId="0" xfId="0" applyFont="1" applyFill="1" applyBorder="1" applyAlignment="1">
      <alignment horizontal="left" wrapText="1"/>
    </xf>
    <xf numFmtId="49" fontId="40" fillId="22" borderId="0" xfId="0" applyNumberFormat="1" applyFont="1" applyFill="1" applyBorder="1" applyAlignment="1">
      <alignment horizontal="center"/>
    </xf>
    <xf numFmtId="4" fontId="40" fillId="22" borderId="0" xfId="0" applyNumberFormat="1" applyFont="1" applyFill="1" applyBorder="1" applyAlignment="1">
      <alignment horizontal="center"/>
    </xf>
    <xf numFmtId="0" fontId="41" fillId="22" borderId="0" xfId="0" applyFont="1" applyFill="1" applyBorder="1" applyAlignment="1">
      <alignment horizontal="center"/>
    </xf>
    <xf numFmtId="4" fontId="41" fillId="22" borderId="0" xfId="0" applyNumberFormat="1" applyFont="1" applyFill="1" applyBorder="1" applyAlignment="1">
      <alignment horizontal="center"/>
    </xf>
    <xf numFmtId="0" fontId="35" fillId="0" borderId="19" xfId="0" applyFont="1" applyFill="1" applyBorder="1" applyAlignment="1">
      <alignment/>
    </xf>
    <xf numFmtId="0" fontId="35" fillId="0" borderId="0" xfId="0" applyFont="1" applyFill="1" applyAlignment="1">
      <alignment/>
    </xf>
    <xf numFmtId="0" fontId="35" fillId="0" borderId="19" xfId="0" applyFont="1" applyBorder="1" applyAlignment="1">
      <alignment/>
    </xf>
    <xf numFmtId="0" fontId="35" fillId="0" borderId="0" xfId="0" applyFont="1" applyAlignment="1">
      <alignment/>
    </xf>
    <xf numFmtId="0" fontId="19" fillId="0" borderId="0" xfId="0" applyFont="1" applyBorder="1" applyAlignment="1">
      <alignment horizontal="left"/>
    </xf>
    <xf numFmtId="0" fontId="19" fillId="0" borderId="0" xfId="0" applyFont="1" applyFill="1" applyBorder="1" applyAlignment="1">
      <alignment horizontal="left"/>
    </xf>
    <xf numFmtId="0" fontId="19" fillId="0" borderId="17" xfId="0" applyFont="1" applyFill="1" applyBorder="1" applyAlignment="1">
      <alignment/>
    </xf>
    <xf numFmtId="0" fontId="19" fillId="0" borderId="15" xfId="0" applyFont="1" applyFill="1" applyBorder="1" applyAlignment="1">
      <alignment/>
    </xf>
    <xf numFmtId="0" fontId="20" fillId="0" borderId="0" xfId="0" applyFont="1" applyAlignment="1">
      <alignment/>
    </xf>
    <xf numFmtId="0" fontId="20" fillId="0" borderId="0" xfId="0" applyFont="1" applyBorder="1" applyAlignment="1">
      <alignment horizontal="left"/>
    </xf>
    <xf numFmtId="0" fontId="20" fillId="0" borderId="0" xfId="0" applyFont="1" applyBorder="1" applyAlignment="1">
      <alignment horizontal="center"/>
    </xf>
    <xf numFmtId="0" fontId="19" fillId="0" borderId="0" xfId="0" applyFont="1" applyAlignment="1">
      <alignment horizontal="right"/>
    </xf>
    <xf numFmtId="0" fontId="19" fillId="0" borderId="0" xfId="0" applyFont="1" applyBorder="1" applyAlignment="1">
      <alignment/>
    </xf>
    <xf numFmtId="0" fontId="19" fillId="0" borderId="26" xfId="0" applyFont="1" applyBorder="1" applyAlignment="1">
      <alignment/>
    </xf>
    <xf numFmtId="0" fontId="19" fillId="0" borderId="27" xfId="0" applyFont="1" applyBorder="1" applyAlignment="1">
      <alignment/>
    </xf>
    <xf numFmtId="0" fontId="19" fillId="0" borderId="28" xfId="0" applyFont="1" applyBorder="1" applyAlignment="1">
      <alignment/>
    </xf>
    <xf numFmtId="0" fontId="19" fillId="0" borderId="29" xfId="0" applyFont="1" applyBorder="1" applyAlignment="1">
      <alignment/>
    </xf>
    <xf numFmtId="0" fontId="19" fillId="0" borderId="30" xfId="0" applyFont="1" applyBorder="1" applyAlignment="1">
      <alignment/>
    </xf>
    <xf numFmtId="0" fontId="20" fillId="0" borderId="31" xfId="0" applyFont="1" applyBorder="1" applyAlignment="1">
      <alignment/>
    </xf>
    <xf numFmtId="0" fontId="20" fillId="0" borderId="17" xfId="0" applyFont="1" applyBorder="1" applyAlignment="1">
      <alignment/>
    </xf>
    <xf numFmtId="0" fontId="20" fillId="0" borderId="17" xfId="0" applyFont="1" applyBorder="1" applyAlignment="1">
      <alignment vertical="top"/>
    </xf>
    <xf numFmtId="0" fontId="20" fillId="0" borderId="32" xfId="0" applyFont="1" applyBorder="1" applyAlignment="1">
      <alignment/>
    </xf>
    <xf numFmtId="0" fontId="20" fillId="0" borderId="0" xfId="0" applyFont="1" applyBorder="1" applyAlignment="1">
      <alignment horizontal="left" wrapText="1"/>
    </xf>
    <xf numFmtId="0" fontId="24" fillId="0" borderId="0" xfId="0" applyFont="1" applyAlignment="1">
      <alignment horizontal="right"/>
    </xf>
    <xf numFmtId="0" fontId="23" fillId="24" borderId="33" xfId="0" applyFont="1" applyFill="1" applyBorder="1" applyAlignment="1">
      <alignment/>
    </xf>
    <xf numFmtId="0" fontId="44" fillId="0" borderId="0" xfId="0" applyFont="1" applyAlignment="1">
      <alignment/>
    </xf>
    <xf numFmtId="0" fontId="19" fillId="26" borderId="0" xfId="0" applyFont="1" applyFill="1" applyAlignment="1">
      <alignment/>
    </xf>
    <xf numFmtId="0" fontId="19" fillId="27" borderId="0" xfId="0" applyFont="1" applyFill="1" applyAlignment="1">
      <alignment/>
    </xf>
    <xf numFmtId="0" fontId="24" fillId="0" borderId="0" xfId="0" applyFont="1" applyBorder="1" applyAlignment="1">
      <alignment horizontal="center"/>
    </xf>
    <xf numFmtId="49" fontId="24" fillId="0" borderId="34" xfId="0" applyNumberFormat="1" applyFont="1" applyFill="1" applyBorder="1" applyAlignment="1">
      <alignment horizontal="center"/>
    </xf>
    <xf numFmtId="0" fontId="23" fillId="0" borderId="15" xfId="0" applyFont="1" applyFill="1" applyBorder="1" applyAlignment="1">
      <alignment horizontal="left"/>
    </xf>
    <xf numFmtId="4" fontId="23" fillId="24" borderId="18" xfId="0" applyNumberFormat="1" applyFont="1" applyFill="1" applyBorder="1" applyAlignment="1">
      <alignment horizontal="center"/>
    </xf>
    <xf numFmtId="4" fontId="23" fillId="27" borderId="35" xfId="0" applyNumberFormat="1" applyFont="1" applyFill="1" applyBorder="1" applyAlignment="1">
      <alignment horizontal="center"/>
    </xf>
    <xf numFmtId="0" fontId="23" fillId="27" borderId="36" xfId="0" applyNumberFormat="1" applyFont="1" applyFill="1" applyBorder="1" applyAlignment="1">
      <alignment horizontal="left" wrapText="1"/>
    </xf>
    <xf numFmtId="49" fontId="19" fillId="27" borderId="37" xfId="0" applyNumberFormat="1" applyFont="1" applyFill="1" applyBorder="1" applyAlignment="1">
      <alignment horizontal="center"/>
    </xf>
    <xf numFmtId="49" fontId="23" fillId="27" borderId="25" xfId="0" applyNumberFormat="1" applyFont="1" applyFill="1" applyBorder="1" applyAlignment="1">
      <alignment horizontal="left"/>
    </xf>
    <xf numFmtId="4" fontId="23" fillId="27" borderId="18" xfId="0" applyNumberFormat="1" applyFont="1" applyFill="1" applyBorder="1" applyAlignment="1">
      <alignment horizontal="center"/>
    </xf>
    <xf numFmtId="0" fontId="23" fillId="26" borderId="36" xfId="0" applyNumberFormat="1" applyFont="1" applyFill="1" applyBorder="1" applyAlignment="1">
      <alignment horizontal="left" wrapText="1"/>
    </xf>
    <xf numFmtId="49" fontId="19" fillId="26" borderId="37" xfId="0" applyNumberFormat="1" applyFont="1" applyFill="1" applyBorder="1" applyAlignment="1">
      <alignment horizontal="center"/>
    </xf>
    <xf numFmtId="49" fontId="23" fillId="26" borderId="25" xfId="0" applyNumberFormat="1" applyFont="1" applyFill="1" applyBorder="1" applyAlignment="1">
      <alignment horizontal="left"/>
    </xf>
    <xf numFmtId="4" fontId="23" fillId="26" borderId="18" xfId="0" applyNumberFormat="1" applyFont="1" applyFill="1" applyBorder="1" applyAlignment="1">
      <alignment horizontal="center"/>
    </xf>
    <xf numFmtId="0" fontId="23" fillId="0" borderId="36" xfId="0" applyNumberFormat="1" applyFont="1" applyFill="1" applyBorder="1" applyAlignment="1">
      <alignment horizontal="left" wrapText="1"/>
    </xf>
    <xf numFmtId="49" fontId="19" fillId="0" borderId="37" xfId="0" applyNumberFormat="1" applyFont="1" applyFill="1" applyBorder="1" applyAlignment="1">
      <alignment horizontal="center"/>
    </xf>
    <xf numFmtId="49" fontId="23" fillId="0" borderId="25" xfId="0" applyNumberFormat="1" applyFont="1" applyFill="1" applyBorder="1" applyAlignment="1">
      <alignment horizontal="left"/>
    </xf>
    <xf numFmtId="4" fontId="23" fillId="0" borderId="18" xfId="0" applyNumberFormat="1" applyFont="1" applyFill="1" applyBorder="1" applyAlignment="1">
      <alignment horizontal="center"/>
    </xf>
    <xf numFmtId="0" fontId="21" fillId="0" borderId="0" xfId="0" applyFont="1" applyBorder="1" applyAlignment="1">
      <alignment horizontal="center"/>
    </xf>
    <xf numFmtId="0" fontId="24" fillId="0" borderId="38" xfId="0" applyFont="1" applyBorder="1" applyAlignment="1">
      <alignment horizontal="center"/>
    </xf>
    <xf numFmtId="49" fontId="24" fillId="0" borderId="39" xfId="0" applyNumberFormat="1" applyFont="1" applyBorder="1" applyAlignment="1">
      <alignment horizontal="center"/>
    </xf>
    <xf numFmtId="0" fontId="19" fillId="0" borderId="0" xfId="0" applyFont="1" applyAlignment="1">
      <alignment horizontal="center"/>
    </xf>
    <xf numFmtId="0" fontId="23" fillId="0" borderId="15" xfId="0" applyFont="1" applyFill="1" applyBorder="1" applyAlignment="1">
      <alignment horizontal="center"/>
    </xf>
    <xf numFmtId="0" fontId="23" fillId="0" borderId="0" xfId="0" applyFont="1" applyBorder="1" applyAlignment="1">
      <alignment horizontal="right"/>
    </xf>
    <xf numFmtId="49" fontId="24" fillId="0" borderId="37" xfId="0" applyNumberFormat="1" applyFont="1" applyFill="1" applyBorder="1" applyAlignment="1">
      <alignment horizontal="center"/>
    </xf>
    <xf numFmtId="0" fontId="23" fillId="0" borderId="0" xfId="0" applyFont="1" applyBorder="1" applyAlignment="1">
      <alignment horizontal="left"/>
    </xf>
    <xf numFmtId="0" fontId="24" fillId="0" borderId="40" xfId="0" applyFont="1" applyBorder="1" applyAlignment="1">
      <alignment horizontal="center"/>
    </xf>
    <xf numFmtId="0" fontId="22" fillId="0" borderId="0" xfId="0" applyFont="1" applyBorder="1" applyAlignment="1">
      <alignment horizontal="center"/>
    </xf>
    <xf numFmtId="0" fontId="25" fillId="0" borderId="18" xfId="0" applyFont="1" applyBorder="1" applyAlignment="1">
      <alignment horizontal="center" vertical="top" wrapText="1"/>
    </xf>
    <xf numFmtId="0" fontId="24" fillId="0" borderId="18" xfId="0" applyFont="1" applyBorder="1" applyAlignment="1">
      <alignment horizontal="center" vertical="top" wrapText="1"/>
    </xf>
    <xf numFmtId="0" fontId="19" fillId="0" borderId="18" xfId="0" applyFont="1" applyBorder="1" applyAlignment="1">
      <alignment horizontal="center" vertical="top"/>
    </xf>
    <xf numFmtId="0" fontId="19" fillId="0" borderId="22" xfId="0" applyFont="1" applyBorder="1" applyAlignment="1">
      <alignment horizontal="center" vertical="top"/>
    </xf>
    <xf numFmtId="0" fontId="19" fillId="0" borderId="38" xfId="0" applyFont="1" applyBorder="1" applyAlignment="1">
      <alignment horizontal="center" vertical="top"/>
    </xf>
    <xf numFmtId="4" fontId="24" fillId="0" borderId="18" xfId="0" applyNumberFormat="1" applyFont="1" applyFill="1" applyBorder="1" applyAlignment="1">
      <alignment horizontal="center"/>
    </xf>
    <xf numFmtId="0" fontId="24" fillId="0" borderId="35" xfId="0" applyFont="1" applyFill="1" applyBorder="1" applyAlignment="1">
      <alignment horizontal="center"/>
    </xf>
    <xf numFmtId="0" fontId="23" fillId="24" borderId="20" xfId="0" applyFont="1" applyFill="1" applyBorder="1" applyAlignment="1">
      <alignment horizontal="left"/>
    </xf>
    <xf numFmtId="49" fontId="19" fillId="24" borderId="39" xfId="0" applyNumberFormat="1" applyFont="1" applyFill="1" applyBorder="1" applyAlignment="1">
      <alignment horizontal="center"/>
    </xf>
    <xf numFmtId="49" fontId="19" fillId="24" borderId="41" xfId="0" applyNumberFormat="1" applyFont="1" applyFill="1" applyBorder="1" applyAlignment="1">
      <alignment horizontal="center"/>
    </xf>
    <xf numFmtId="4" fontId="24" fillId="24" borderId="42" xfId="0" applyNumberFormat="1" applyFont="1" applyFill="1" applyBorder="1" applyAlignment="1">
      <alignment horizontal="center"/>
    </xf>
    <xf numFmtId="4" fontId="24" fillId="24" borderId="43" xfId="0" applyNumberFormat="1" applyFont="1" applyFill="1" applyBorder="1" applyAlignment="1">
      <alignment horizontal="center"/>
    </xf>
    <xf numFmtId="4" fontId="27" fillId="6" borderId="18" xfId="0" applyNumberFormat="1" applyFont="1" applyFill="1" applyBorder="1" applyAlignment="1">
      <alignment horizontal="center"/>
    </xf>
    <xf numFmtId="4" fontId="27" fillId="6" borderId="35" xfId="0" applyNumberFormat="1" applyFont="1" applyFill="1" applyBorder="1" applyAlignment="1">
      <alignment horizontal="center"/>
    </xf>
    <xf numFmtId="0" fontId="23" fillId="0" borderId="20" xfId="0" applyFont="1" applyBorder="1" applyAlignment="1">
      <alignment horizontal="left"/>
    </xf>
    <xf numFmtId="49" fontId="19" fillId="0" borderId="34" xfId="0" applyNumberFormat="1" applyFont="1" applyBorder="1" applyAlignment="1">
      <alignment horizontal="center"/>
    </xf>
    <xf numFmtId="0" fontId="27" fillId="6" borderId="20" xfId="0" applyFont="1" applyFill="1" applyBorder="1" applyAlignment="1">
      <alignment horizontal="left"/>
    </xf>
    <xf numFmtId="49" fontId="28" fillId="6" borderId="34" xfId="0" applyNumberFormat="1" applyFont="1" applyFill="1" applyBorder="1" applyAlignment="1">
      <alignment horizontal="center"/>
    </xf>
    <xf numFmtId="49" fontId="27" fillId="6" borderId="25" xfId="0" applyNumberFormat="1" applyFont="1" applyFill="1" applyBorder="1" applyAlignment="1">
      <alignment horizontal="left"/>
    </xf>
    <xf numFmtId="49" fontId="19" fillId="0" borderId="25" xfId="0" applyNumberFormat="1" applyFont="1" applyFill="1" applyBorder="1" applyAlignment="1">
      <alignment horizontal="center"/>
    </xf>
    <xf numFmtId="4" fontId="26" fillId="0" borderId="18" xfId="0" applyNumberFormat="1" applyFont="1" applyFill="1" applyBorder="1" applyAlignment="1">
      <alignment horizontal="center"/>
    </xf>
    <xf numFmtId="0" fontId="23" fillId="4" borderId="20" xfId="0" applyFont="1" applyFill="1" applyBorder="1" applyAlignment="1">
      <alignment horizontal="left"/>
    </xf>
    <xf numFmtId="49" fontId="19" fillId="4" borderId="34" xfId="0" applyNumberFormat="1" applyFont="1" applyFill="1" applyBorder="1" applyAlignment="1">
      <alignment horizontal="center"/>
    </xf>
    <xf numFmtId="49" fontId="23" fillId="4" borderId="25" xfId="0" applyNumberFormat="1" applyFont="1" applyFill="1" applyBorder="1" applyAlignment="1">
      <alignment horizontal="left"/>
    </xf>
    <xf numFmtId="4" fontId="23" fillId="4" borderId="18" xfId="0" applyNumberFormat="1" applyFont="1" applyFill="1" applyBorder="1" applyAlignment="1">
      <alignment horizontal="center"/>
    </xf>
    <xf numFmtId="4" fontId="23" fillId="6" borderId="18" xfId="0" applyNumberFormat="1" applyFont="1" applyFill="1" applyBorder="1" applyAlignment="1">
      <alignment horizontal="center"/>
    </xf>
    <xf numFmtId="4" fontId="23" fillId="6" borderId="35" xfId="0" applyNumberFormat="1" applyFont="1" applyFill="1" applyBorder="1" applyAlignment="1">
      <alignment horizontal="center"/>
    </xf>
    <xf numFmtId="0" fontId="23" fillId="25" borderId="44" xfId="0" applyFont="1" applyFill="1" applyBorder="1" applyAlignment="1">
      <alignment horizontal="left"/>
    </xf>
    <xf numFmtId="49" fontId="19" fillId="25" borderId="45" xfId="0" applyNumberFormat="1" applyFont="1" applyFill="1" applyBorder="1" applyAlignment="1">
      <alignment horizontal="center"/>
    </xf>
    <xf numFmtId="49" fontId="23" fillId="25" borderId="25" xfId="0" applyNumberFormat="1" applyFont="1" applyFill="1" applyBorder="1" applyAlignment="1">
      <alignment horizontal="left"/>
    </xf>
    <xf numFmtId="4" fontId="23" fillId="25" borderId="18" xfId="0" applyNumberFormat="1" applyFont="1" applyFill="1" applyBorder="1" applyAlignment="1">
      <alignment horizontal="center"/>
    </xf>
    <xf numFmtId="4" fontId="23" fillId="4" borderId="35" xfId="0" applyNumberFormat="1" applyFont="1" applyFill="1" applyBorder="1" applyAlignment="1">
      <alignment horizontal="center"/>
    </xf>
    <xf numFmtId="4" fontId="23" fillId="25" borderId="35" xfId="0" applyNumberFormat="1" applyFont="1" applyFill="1" applyBorder="1" applyAlignment="1">
      <alignment horizontal="center"/>
    </xf>
    <xf numFmtId="4" fontId="23" fillId="0" borderId="35" xfId="0" applyNumberFormat="1" applyFont="1" applyFill="1" applyBorder="1" applyAlignment="1">
      <alignment horizontal="center"/>
    </xf>
    <xf numFmtId="0" fontId="23" fillId="6" borderId="36" xfId="0" applyNumberFormat="1" applyFont="1" applyFill="1" applyBorder="1" applyAlignment="1">
      <alignment horizontal="left" wrapText="1"/>
    </xf>
    <xf numFmtId="49" fontId="19" fillId="6" borderId="36" xfId="0" applyNumberFormat="1" applyFont="1" applyFill="1" applyBorder="1" applyAlignment="1">
      <alignment horizontal="center"/>
    </xf>
    <xf numFmtId="49" fontId="19" fillId="0" borderId="36" xfId="0" applyNumberFormat="1" applyFont="1" applyFill="1" applyBorder="1" applyAlignment="1">
      <alignment horizontal="center"/>
    </xf>
    <xf numFmtId="49" fontId="23" fillId="6" borderId="25" xfId="0" applyNumberFormat="1" applyFont="1" applyFill="1" applyBorder="1" applyAlignment="1">
      <alignment horizontal="left"/>
    </xf>
    <xf numFmtId="4" fontId="23" fillId="28" borderId="18" xfId="0" applyNumberFormat="1" applyFont="1" applyFill="1" applyBorder="1" applyAlignment="1">
      <alignment horizontal="center"/>
    </xf>
    <xf numFmtId="4" fontId="23" fillId="26" borderId="35" xfId="0" applyNumberFormat="1" applyFont="1" applyFill="1" applyBorder="1" applyAlignment="1">
      <alignment horizontal="center"/>
    </xf>
    <xf numFmtId="0" fontId="30" fillId="6" borderId="33" xfId="0" applyFont="1" applyFill="1" applyBorder="1" applyAlignment="1">
      <alignment wrapText="1"/>
    </xf>
    <xf numFmtId="49" fontId="19" fillId="6" borderId="34" xfId="0" applyNumberFormat="1" applyFont="1" applyFill="1" applyBorder="1" applyAlignment="1">
      <alignment horizontal="center"/>
    </xf>
    <xf numFmtId="49" fontId="19" fillId="0" borderId="34" xfId="0" applyNumberFormat="1" applyFont="1" applyFill="1" applyBorder="1" applyAlignment="1">
      <alignment horizontal="center"/>
    </xf>
    <xf numFmtId="0" fontId="30" fillId="0" borderId="36" xfId="0" applyFont="1" applyBorder="1" applyAlignment="1">
      <alignment horizontal="justify"/>
    </xf>
    <xf numFmtId="0" fontId="30" fillId="0" borderId="46" xfId="0" applyFont="1" applyBorder="1" applyAlignment="1">
      <alignment wrapText="1"/>
    </xf>
    <xf numFmtId="4" fontId="23" fillId="24" borderId="35" xfId="0" applyNumberFormat="1" applyFont="1" applyFill="1" applyBorder="1" applyAlignment="1">
      <alignment horizontal="center"/>
    </xf>
    <xf numFmtId="0" fontId="23" fillId="25" borderId="35" xfId="0" applyFont="1" applyFill="1" applyBorder="1" applyAlignment="1">
      <alignment horizontal="left" wrapText="1"/>
    </xf>
    <xf numFmtId="0" fontId="23" fillId="24" borderId="36" xfId="0" applyFont="1" applyFill="1" applyBorder="1" applyAlignment="1">
      <alignment horizontal="left" wrapText="1"/>
    </xf>
    <xf numFmtId="49" fontId="19" fillId="24" borderId="36" xfId="0" applyNumberFormat="1" applyFont="1" applyFill="1" applyBorder="1" applyAlignment="1">
      <alignment horizontal="center"/>
    </xf>
    <xf numFmtId="49" fontId="23" fillId="24" borderId="25" xfId="0" applyNumberFormat="1" applyFont="1" applyFill="1" applyBorder="1" applyAlignment="1">
      <alignment horizontal="left"/>
    </xf>
    <xf numFmtId="0" fontId="23" fillId="4" borderId="36" xfId="0" applyFont="1" applyFill="1" applyBorder="1" applyAlignment="1">
      <alignment horizontal="left" wrapText="1"/>
    </xf>
    <xf numFmtId="49" fontId="19" fillId="4" borderId="36" xfId="0" applyNumberFormat="1" applyFont="1" applyFill="1" applyBorder="1" applyAlignment="1">
      <alignment horizontal="center"/>
    </xf>
    <xf numFmtId="0" fontId="23" fillId="4" borderId="37" xfId="0" applyFont="1" applyFill="1" applyBorder="1" applyAlignment="1">
      <alignment horizontal="left" wrapText="1"/>
    </xf>
    <xf numFmtId="49" fontId="19" fillId="4" borderId="37" xfId="0" applyNumberFormat="1" applyFont="1" applyFill="1" applyBorder="1" applyAlignment="1">
      <alignment horizontal="center"/>
    </xf>
    <xf numFmtId="0" fontId="23" fillId="6" borderId="34" xfId="0" applyFont="1" applyFill="1" applyBorder="1" applyAlignment="1">
      <alignment horizontal="left"/>
    </xf>
    <xf numFmtId="0" fontId="23" fillId="25" borderId="34" xfId="0" applyFont="1" applyFill="1" applyBorder="1" applyAlignment="1">
      <alignment horizontal="left" wrapText="1"/>
    </xf>
    <xf numFmtId="49" fontId="19" fillId="25" borderId="34" xfId="0" applyNumberFormat="1" applyFont="1" applyFill="1" applyBorder="1" applyAlignment="1">
      <alignment horizontal="center"/>
    </xf>
    <xf numFmtId="0" fontId="23" fillId="24" borderId="34" xfId="0" applyFont="1" applyFill="1" applyBorder="1" applyAlignment="1">
      <alignment horizontal="left" wrapText="1"/>
    </xf>
    <xf numFmtId="49" fontId="19" fillId="24" borderId="34" xfId="0" applyNumberFormat="1" applyFont="1" applyFill="1" applyBorder="1" applyAlignment="1">
      <alignment horizontal="center"/>
    </xf>
    <xf numFmtId="4" fontId="23" fillId="29" borderId="18" xfId="0" applyNumberFormat="1" applyFont="1" applyFill="1" applyBorder="1" applyAlignment="1">
      <alignment horizontal="center"/>
    </xf>
    <xf numFmtId="4" fontId="23" fillId="30" borderId="18" xfId="0" applyNumberFormat="1" applyFont="1" applyFill="1" applyBorder="1" applyAlignment="1">
      <alignment horizontal="center"/>
    </xf>
    <xf numFmtId="4" fontId="23" fillId="31" borderId="35" xfId="0" applyNumberFormat="1" applyFont="1" applyFill="1" applyBorder="1" applyAlignment="1">
      <alignment horizontal="center"/>
    </xf>
    <xf numFmtId="0" fontId="23" fillId="4" borderId="34" xfId="0" applyFont="1" applyFill="1" applyBorder="1" applyAlignment="1">
      <alignment horizontal="left" wrapText="1"/>
    </xf>
    <xf numFmtId="0" fontId="30" fillId="24" borderId="34" xfId="0" applyFont="1" applyFill="1" applyBorder="1" applyAlignment="1">
      <alignment horizontal="left" wrapText="1"/>
    </xf>
    <xf numFmtId="0" fontId="23" fillId="25" borderId="34" xfId="0" applyFont="1" applyFill="1" applyBorder="1" applyAlignment="1">
      <alignment horizontal="left"/>
    </xf>
    <xf numFmtId="0" fontId="23" fillId="24" borderId="34" xfId="0" applyFont="1" applyFill="1" applyBorder="1" applyAlignment="1">
      <alignment horizontal="left"/>
    </xf>
    <xf numFmtId="0" fontId="30" fillId="4" borderId="34" xfId="0" applyFont="1" applyFill="1" applyBorder="1" applyAlignment="1">
      <alignment horizontal="left" wrapText="1"/>
    </xf>
    <xf numFmtId="0" fontId="23" fillId="15" borderId="45" xfId="0" applyFont="1" applyFill="1" applyBorder="1" applyAlignment="1">
      <alignment horizontal="left" wrapText="1"/>
    </xf>
    <xf numFmtId="49" fontId="19" fillId="15" borderId="34" xfId="0" applyNumberFormat="1" applyFont="1" applyFill="1" applyBorder="1" applyAlignment="1">
      <alignment horizontal="center"/>
    </xf>
    <xf numFmtId="49" fontId="23" fillId="15" borderId="25" xfId="0" applyNumberFormat="1" applyFont="1" applyFill="1" applyBorder="1" applyAlignment="1">
      <alignment horizontal="left"/>
    </xf>
    <xf numFmtId="4" fontId="23" fillId="15" borderId="18" xfId="0" applyNumberFormat="1" applyFont="1" applyFill="1" applyBorder="1" applyAlignment="1">
      <alignment horizontal="center"/>
    </xf>
    <xf numFmtId="4" fontId="23" fillId="15" borderId="35" xfId="0" applyNumberFormat="1" applyFont="1" applyFill="1" applyBorder="1" applyAlignment="1">
      <alignment horizontal="center"/>
    </xf>
    <xf numFmtId="0" fontId="23" fillId="25" borderId="36" xfId="0" applyFont="1" applyFill="1" applyBorder="1" applyAlignment="1">
      <alignment horizontal="left"/>
    </xf>
    <xf numFmtId="0" fontId="23" fillId="0" borderId="36" xfId="0" applyFont="1" applyBorder="1" applyAlignment="1">
      <alignment/>
    </xf>
    <xf numFmtId="0" fontId="30" fillId="4" borderId="36" xfId="0" applyFont="1" applyFill="1" applyBorder="1" applyAlignment="1">
      <alignment horizontal="left" wrapText="1"/>
    </xf>
    <xf numFmtId="0" fontId="23" fillId="24" borderId="36" xfId="0" applyFont="1" applyFill="1" applyBorder="1" applyAlignment="1">
      <alignment horizontal="left" wrapText="1"/>
    </xf>
    <xf numFmtId="0" fontId="30" fillId="4" borderId="47" xfId="0" applyFont="1" applyFill="1" applyBorder="1" applyAlignment="1">
      <alignment horizontal="left" wrapText="1"/>
    </xf>
    <xf numFmtId="49" fontId="19" fillId="4" borderId="45" xfId="0" applyNumberFormat="1" applyFont="1" applyFill="1" applyBorder="1" applyAlignment="1">
      <alignment horizontal="center"/>
    </xf>
    <xf numFmtId="0" fontId="23" fillId="24" borderId="48" xfId="0" applyFont="1" applyFill="1" applyBorder="1" applyAlignment="1">
      <alignment horizontal="left" wrapText="1"/>
    </xf>
    <xf numFmtId="49" fontId="19" fillId="24" borderId="37" xfId="0" applyNumberFormat="1" applyFont="1" applyFill="1" applyBorder="1" applyAlignment="1">
      <alignment horizontal="center"/>
    </xf>
    <xf numFmtId="0" fontId="25" fillId="25" borderId="36" xfId="0" applyFont="1" applyFill="1" applyBorder="1" applyAlignment="1">
      <alignment horizontal="left" wrapText="1"/>
    </xf>
    <xf numFmtId="0" fontId="23" fillId="6" borderId="36" xfId="0" applyFont="1" applyFill="1" applyBorder="1" applyAlignment="1">
      <alignment horizontal="left"/>
    </xf>
    <xf numFmtId="4" fontId="31" fillId="24" borderId="35" xfId="0" applyNumberFormat="1" applyFont="1" applyFill="1" applyBorder="1" applyAlignment="1">
      <alignment horizontal="center"/>
    </xf>
    <xf numFmtId="4" fontId="31" fillId="4" borderId="35" xfId="0" applyNumberFormat="1" applyFont="1" applyFill="1" applyBorder="1" applyAlignment="1">
      <alignment horizontal="center"/>
    </xf>
    <xf numFmtId="0" fontId="23" fillId="24" borderId="36" xfId="0" applyFont="1" applyFill="1" applyBorder="1" applyAlignment="1">
      <alignment horizontal="left"/>
    </xf>
    <xf numFmtId="0" fontId="23" fillId="4" borderId="36" xfId="0" applyFont="1" applyFill="1" applyBorder="1" applyAlignment="1">
      <alignment horizontal="left" wrapText="1"/>
    </xf>
    <xf numFmtId="4" fontId="33" fillId="4" borderId="35" xfId="0" applyNumberFormat="1" applyFont="1" applyFill="1" applyBorder="1" applyAlignment="1">
      <alignment horizontal="center"/>
    </xf>
    <xf numFmtId="49" fontId="32" fillId="4" borderId="34" xfId="0" applyNumberFormat="1" applyFont="1" applyFill="1" applyBorder="1" applyAlignment="1">
      <alignment horizontal="center"/>
    </xf>
    <xf numFmtId="49" fontId="30" fillId="4" borderId="25" xfId="0" applyNumberFormat="1" applyFont="1" applyFill="1" applyBorder="1" applyAlignment="1">
      <alignment horizontal="left"/>
    </xf>
    <xf numFmtId="4" fontId="30" fillId="4" borderId="18" xfId="0" applyNumberFormat="1" applyFont="1" applyFill="1" applyBorder="1" applyAlignment="1">
      <alignment horizontal="center"/>
    </xf>
    <xf numFmtId="0" fontId="27" fillId="25" borderId="36" xfId="0" applyFont="1" applyFill="1" applyBorder="1" applyAlignment="1">
      <alignment horizontal="left"/>
    </xf>
    <xf numFmtId="49" fontId="28" fillId="25" borderId="34" xfId="0" applyNumberFormat="1" applyFont="1" applyFill="1" applyBorder="1" applyAlignment="1">
      <alignment horizontal="center"/>
    </xf>
    <xf numFmtId="49" fontId="27" fillId="25" borderId="25" xfId="0" applyNumberFormat="1" applyFont="1" applyFill="1" applyBorder="1" applyAlignment="1">
      <alignment horizontal="left"/>
    </xf>
    <xf numFmtId="4" fontId="27" fillId="25" borderId="18" xfId="0" applyNumberFormat="1" applyFont="1" applyFill="1" applyBorder="1" applyAlignment="1">
      <alignment horizontal="center"/>
    </xf>
    <xf numFmtId="4" fontId="30" fillId="24" borderId="35" xfId="0" applyNumberFormat="1" applyFont="1" applyFill="1" applyBorder="1" applyAlignment="1">
      <alignment horizontal="center"/>
    </xf>
    <xf numFmtId="4" fontId="31" fillId="24" borderId="18" xfId="0" applyNumberFormat="1" applyFont="1" applyFill="1" applyBorder="1" applyAlignment="1">
      <alignment horizontal="center"/>
    </xf>
    <xf numFmtId="0" fontId="23" fillId="24" borderId="25" xfId="0" applyFont="1" applyFill="1" applyBorder="1" applyAlignment="1">
      <alignment horizontal="left"/>
    </xf>
    <xf numFmtId="4" fontId="31" fillId="4" borderId="18" xfId="0" applyNumberFormat="1" applyFont="1" applyFill="1" applyBorder="1" applyAlignment="1">
      <alignment horizontal="center"/>
    </xf>
    <xf numFmtId="0" fontId="23" fillId="24" borderId="35" xfId="0" applyFont="1" applyFill="1" applyBorder="1" applyAlignment="1">
      <alignment horizontal="center"/>
    </xf>
    <xf numFmtId="49" fontId="19" fillId="24" borderId="49" xfId="0" applyNumberFormat="1" applyFont="1" applyFill="1" applyBorder="1" applyAlignment="1">
      <alignment horizontal="center"/>
    </xf>
    <xf numFmtId="49" fontId="19" fillId="24" borderId="50" xfId="0" applyNumberFormat="1" applyFont="1" applyFill="1" applyBorder="1" applyAlignment="1">
      <alignment horizontal="center"/>
    </xf>
    <xf numFmtId="49" fontId="19" fillId="24" borderId="51" xfId="0" applyNumberFormat="1" applyFont="1" applyFill="1" applyBorder="1" applyAlignment="1">
      <alignment horizontal="center"/>
    </xf>
    <xf numFmtId="0" fontId="23" fillId="25" borderId="48" xfId="0" applyFont="1" applyFill="1" applyBorder="1" applyAlignment="1">
      <alignment horizontal="left" wrapText="1"/>
    </xf>
    <xf numFmtId="49" fontId="19" fillId="25" borderId="37" xfId="0" applyNumberFormat="1" applyFont="1" applyFill="1" applyBorder="1" applyAlignment="1">
      <alignment horizontal="center"/>
    </xf>
    <xf numFmtId="0" fontId="23" fillId="24" borderId="52" xfId="0" applyFont="1" applyFill="1" applyBorder="1" applyAlignment="1">
      <alignment horizontal="left" wrapText="1"/>
    </xf>
    <xf numFmtId="0" fontId="23" fillId="24" borderId="53" xfId="0" applyFont="1" applyFill="1" applyBorder="1" applyAlignment="1">
      <alignment horizontal="left" wrapText="1"/>
    </xf>
    <xf numFmtId="0" fontId="23" fillId="24" borderId="54" xfId="0" applyFont="1" applyFill="1" applyBorder="1" applyAlignment="1">
      <alignment horizontal="left" wrapText="1"/>
    </xf>
    <xf numFmtId="4" fontId="31" fillId="25" borderId="18" xfId="0" applyNumberFormat="1" applyFont="1" applyFill="1" applyBorder="1" applyAlignment="1">
      <alignment horizontal="center"/>
    </xf>
    <xf numFmtId="0" fontId="23" fillId="25" borderId="36" xfId="0" applyFont="1" applyFill="1" applyBorder="1" applyAlignment="1">
      <alignment horizontal="left" wrapText="1"/>
    </xf>
    <xf numFmtId="0" fontId="23" fillId="4" borderId="48" xfId="0" applyFont="1" applyFill="1" applyBorder="1" applyAlignment="1">
      <alignment horizontal="left" wrapText="1"/>
    </xf>
    <xf numFmtId="49" fontId="19" fillId="4" borderId="40" xfId="0" applyNumberFormat="1" applyFont="1" applyFill="1" applyBorder="1" applyAlignment="1">
      <alignment horizontal="center"/>
    </xf>
    <xf numFmtId="0" fontId="23" fillId="4" borderId="25" xfId="0" applyFont="1" applyFill="1" applyBorder="1" applyAlignment="1">
      <alignment horizontal="left"/>
    </xf>
    <xf numFmtId="0" fontId="23" fillId="0" borderId="37" xfId="0" applyNumberFormat="1" applyFont="1" applyFill="1" applyBorder="1" applyAlignment="1">
      <alignment horizontal="left" wrapText="1"/>
    </xf>
    <xf numFmtId="0" fontId="30" fillId="4" borderId="49" xfId="0" applyFont="1" applyFill="1" applyBorder="1" applyAlignment="1">
      <alignment horizontal="left" wrapText="1"/>
    </xf>
    <xf numFmtId="0" fontId="30" fillId="4" borderId="50" xfId="0" applyFont="1" applyFill="1" applyBorder="1" applyAlignment="1">
      <alignment horizontal="left" wrapText="1"/>
    </xf>
    <xf numFmtId="0" fontId="30" fillId="4" borderId="51" xfId="0" applyFont="1" applyFill="1" applyBorder="1" applyAlignment="1">
      <alignment horizontal="left" wrapText="1"/>
    </xf>
    <xf numFmtId="49" fontId="19" fillId="4" borderId="49" xfId="0" applyNumberFormat="1" applyFont="1" applyFill="1" applyBorder="1" applyAlignment="1">
      <alignment horizontal="center"/>
    </xf>
    <xf numFmtId="49" fontId="19" fillId="4" borderId="50" xfId="0" applyNumberFormat="1" applyFont="1" applyFill="1" applyBorder="1" applyAlignment="1">
      <alignment horizontal="center"/>
    </xf>
    <xf numFmtId="49" fontId="19" fillId="4" borderId="51" xfId="0" applyNumberFormat="1" applyFont="1" applyFill="1" applyBorder="1" applyAlignment="1">
      <alignment horizontal="center"/>
    </xf>
    <xf numFmtId="0" fontId="23" fillId="24" borderId="23" xfId="0" applyFont="1" applyFill="1" applyBorder="1" applyAlignment="1">
      <alignment/>
    </xf>
    <xf numFmtId="49" fontId="19" fillId="24" borderId="45" xfId="0" applyNumberFormat="1" applyFont="1" applyFill="1" applyBorder="1" applyAlignment="1">
      <alignment horizontal="center"/>
    </xf>
    <xf numFmtId="49" fontId="23" fillId="24" borderId="25" xfId="0" applyNumberFormat="1" applyFont="1" applyFill="1" applyBorder="1" applyAlignment="1">
      <alignment horizontal="center"/>
    </xf>
    <xf numFmtId="0" fontId="23" fillId="24" borderId="18" xfId="0" applyFont="1" applyFill="1" applyBorder="1" applyAlignment="1">
      <alignment horizontal="center"/>
    </xf>
    <xf numFmtId="4" fontId="37" fillId="24" borderId="20" xfId="0" applyNumberFormat="1" applyFont="1" applyFill="1" applyBorder="1" applyAlignment="1">
      <alignment horizontal="center"/>
    </xf>
    <xf numFmtId="4" fontId="37" fillId="24" borderId="18" xfId="0" applyNumberFormat="1" applyFont="1" applyFill="1" applyBorder="1" applyAlignment="1">
      <alignment horizontal="center"/>
    </xf>
    <xf numFmtId="0" fontId="39" fillId="24" borderId="20" xfId="0" applyFont="1" applyFill="1" applyBorder="1" applyAlignment="1">
      <alignment horizontal="left" wrapText="1"/>
    </xf>
    <xf numFmtId="49" fontId="38" fillId="24" borderId="55" xfId="0" applyNumberFormat="1" applyFont="1" applyFill="1" applyBorder="1" applyAlignment="1">
      <alignment horizontal="center"/>
    </xf>
    <xf numFmtId="49" fontId="37" fillId="24" borderId="18" xfId="0" applyNumberFormat="1" applyFont="1" applyFill="1" applyBorder="1" applyAlignment="1">
      <alignment horizontal="center"/>
    </xf>
    <xf numFmtId="4" fontId="37" fillId="0" borderId="18" xfId="0" applyNumberFormat="1" applyFont="1" applyFill="1" applyBorder="1" applyAlignment="1">
      <alignment horizontal="center"/>
    </xf>
    <xf numFmtId="4" fontId="37" fillId="0" borderId="20" xfId="0" applyNumberFormat="1" applyFont="1" applyFill="1" applyBorder="1" applyAlignment="1">
      <alignment horizontal="center"/>
    </xf>
    <xf numFmtId="0" fontId="39" fillId="0" borderId="20" xfId="0" applyFont="1" applyFill="1" applyBorder="1" applyAlignment="1">
      <alignment wrapText="1"/>
    </xf>
    <xf numFmtId="49" fontId="38" fillId="0" borderId="55" xfId="0" applyNumberFormat="1" applyFont="1" applyFill="1" applyBorder="1" applyAlignment="1">
      <alignment horizontal="center"/>
    </xf>
    <xf numFmtId="49" fontId="37" fillId="0" borderId="18" xfId="0" applyNumberFormat="1" applyFont="1" applyFill="1" applyBorder="1" applyAlignment="1">
      <alignment horizontal="center"/>
    </xf>
    <xf numFmtId="0" fontId="39" fillId="0" borderId="20" xfId="0" applyFont="1" applyFill="1" applyBorder="1" applyAlignment="1">
      <alignment horizontal="left" wrapText="1"/>
    </xf>
    <xf numFmtId="0" fontId="39" fillId="0" borderId="24" xfId="0" applyFont="1" applyFill="1" applyBorder="1" applyAlignment="1">
      <alignment horizontal="left" wrapText="1"/>
    </xf>
    <xf numFmtId="0" fontId="39" fillId="0" borderId="14" xfId="0" applyFont="1" applyFill="1" applyBorder="1" applyAlignment="1">
      <alignment horizontal="left" wrapText="1"/>
    </xf>
    <xf numFmtId="4" fontId="37" fillId="0" borderId="11" xfId="0" applyNumberFormat="1" applyFont="1" applyFill="1" applyBorder="1" applyAlignment="1">
      <alignment horizontal="center"/>
    </xf>
    <xf numFmtId="49" fontId="38" fillId="0" borderId="56" xfId="0" applyNumberFormat="1" applyFont="1" applyFill="1" applyBorder="1" applyAlignment="1">
      <alignment horizontal="center"/>
    </xf>
    <xf numFmtId="4" fontId="37" fillId="0" borderId="35" xfId="0" applyNumberFormat="1" applyFont="1" applyFill="1" applyBorder="1" applyAlignment="1">
      <alignment horizontal="center"/>
    </xf>
    <xf numFmtId="2" fontId="39" fillId="0" borderId="35" xfId="0" applyNumberFormat="1" applyFont="1" applyFill="1" applyBorder="1" applyAlignment="1">
      <alignment wrapText="1"/>
    </xf>
    <xf numFmtId="0" fontId="19" fillId="0" borderId="0" xfId="0" applyFont="1" applyBorder="1" applyAlignment="1">
      <alignment horizontal="center"/>
    </xf>
    <xf numFmtId="0" fontId="34" fillId="0" borderId="0" xfId="0" applyFont="1" applyBorder="1" applyAlignment="1">
      <alignment horizontal="center"/>
    </xf>
    <xf numFmtId="0" fontId="23" fillId="0" borderId="25" xfId="0" applyFont="1" applyBorder="1" applyAlignment="1">
      <alignment horizontal="center" vertical="top" wrapText="1"/>
    </xf>
    <xf numFmtId="0" fontId="23" fillId="0" borderId="18" xfId="0" applyFont="1" applyBorder="1" applyAlignment="1">
      <alignment horizontal="center" vertical="top" wrapText="1"/>
    </xf>
    <xf numFmtId="0" fontId="23" fillId="0" borderId="20" xfId="0" applyFont="1" applyBorder="1" applyAlignment="1">
      <alignment horizontal="center" vertical="top" wrapText="1"/>
    </xf>
    <xf numFmtId="0" fontId="19" fillId="0" borderId="25" xfId="0" applyFont="1" applyBorder="1" applyAlignment="1">
      <alignment horizontal="center" vertical="top"/>
    </xf>
    <xf numFmtId="0" fontId="19" fillId="0" borderId="44" xfId="0" applyFont="1" applyBorder="1" applyAlignment="1">
      <alignment horizontal="center" vertical="top"/>
    </xf>
    <xf numFmtId="0" fontId="36" fillId="24" borderId="20" xfId="0" applyFont="1" applyFill="1" applyBorder="1" applyAlignment="1">
      <alignment/>
    </xf>
    <xf numFmtId="49" fontId="34" fillId="24" borderId="57" xfId="0" applyNumberFormat="1" applyFont="1" applyFill="1" applyBorder="1" applyAlignment="1">
      <alignment horizontal="center"/>
    </xf>
    <xf numFmtId="49" fontId="34" fillId="24" borderId="42" xfId="0" applyNumberFormat="1" applyFont="1" applyFill="1" applyBorder="1" applyAlignment="1">
      <alignment horizontal="center"/>
    </xf>
    <xf numFmtId="4" fontId="36" fillId="24" borderId="42" xfId="0" applyNumberFormat="1" applyFont="1" applyFill="1" applyBorder="1" applyAlignment="1">
      <alignment horizontal="center"/>
    </xf>
    <xf numFmtId="4" fontId="36" fillId="24" borderId="43" xfId="0" applyNumberFormat="1" applyFont="1" applyFill="1" applyBorder="1" applyAlignment="1">
      <alignment horizontal="center"/>
    </xf>
    <xf numFmtId="0" fontId="37" fillId="0" borderId="20" xfId="0" applyFont="1" applyBorder="1" applyAlignment="1">
      <alignment/>
    </xf>
    <xf numFmtId="49" fontId="38" fillId="0" borderId="55" xfId="0" applyNumberFormat="1" applyFont="1" applyBorder="1" applyAlignment="1">
      <alignment horizontal="center"/>
    </xf>
    <xf numFmtId="49" fontId="38" fillId="0" borderId="18" xfId="0" applyNumberFormat="1" applyFont="1" applyFill="1" applyBorder="1" applyAlignment="1">
      <alignment horizontal="center"/>
    </xf>
    <xf numFmtId="0" fontId="39" fillId="0" borderId="35" xfId="0" applyFont="1" applyFill="1" applyBorder="1" applyAlignment="1">
      <alignment horizontal="left" wrapText="1"/>
    </xf>
    <xf numFmtId="2" fontId="37" fillId="0" borderId="18" xfId="0" applyNumberFormat="1" applyFont="1" applyFill="1" applyBorder="1" applyAlignment="1">
      <alignment horizontal="center"/>
    </xf>
    <xf numFmtId="4" fontId="37" fillId="0" borderId="20" xfId="0" applyNumberFormat="1" applyFont="1" applyBorder="1" applyAlignment="1">
      <alignment horizontal="center"/>
    </xf>
    <xf numFmtId="0" fontId="39" fillId="0" borderId="35" xfId="0" applyFont="1" applyFill="1" applyBorder="1" applyAlignment="1">
      <alignment wrapText="1"/>
    </xf>
    <xf numFmtId="0" fontId="39" fillId="24" borderId="35" xfId="0" applyFont="1" applyFill="1" applyBorder="1" applyAlignment="1">
      <alignment wrapText="1"/>
    </xf>
    <xf numFmtId="49" fontId="38" fillId="24" borderId="58" xfId="0" applyNumberFormat="1" applyFont="1" applyFill="1" applyBorder="1" applyAlignment="1">
      <alignment horizontal="center"/>
    </xf>
    <xf numFmtId="49" fontId="37" fillId="24" borderId="25" xfId="0" applyNumberFormat="1" applyFont="1" applyFill="1" applyBorder="1" applyAlignment="1">
      <alignment horizontal="center"/>
    </xf>
    <xf numFmtId="49" fontId="38" fillId="0" borderId="52" xfId="0" applyNumberFormat="1" applyFont="1" applyFill="1" applyBorder="1" applyAlignment="1">
      <alignment horizontal="center"/>
    </xf>
    <xf numFmtId="49" fontId="38" fillId="0" borderId="53" xfId="0" applyNumberFormat="1" applyFont="1" applyFill="1" applyBorder="1" applyAlignment="1">
      <alignment horizontal="center"/>
    </xf>
    <xf numFmtId="49" fontId="38" fillId="0" borderId="54" xfId="0" applyNumberFormat="1" applyFont="1" applyFill="1" applyBorder="1" applyAlignment="1">
      <alignment horizontal="center"/>
    </xf>
    <xf numFmtId="0" fontId="39" fillId="0" borderId="18" xfId="0" applyFont="1" applyFill="1" applyBorder="1" applyAlignment="1">
      <alignment wrapText="1"/>
    </xf>
    <xf numFmtId="0" fontId="39" fillId="24" borderId="20" xfId="0" applyFont="1" applyFill="1" applyBorder="1" applyAlignment="1">
      <alignment wrapText="1"/>
    </xf>
    <xf numFmtId="49" fontId="37" fillId="24" borderId="38" xfId="0" applyNumberFormat="1" applyFont="1" applyFill="1" applyBorder="1" applyAlignment="1">
      <alignment horizontal="center"/>
    </xf>
    <xf numFmtId="0" fontId="39" fillId="24" borderId="44" xfId="0" applyFont="1" applyFill="1" applyBorder="1" applyAlignment="1">
      <alignment horizontal="left" wrapText="1"/>
    </xf>
    <xf numFmtId="49" fontId="37" fillId="24" borderId="59" xfId="0" applyNumberFormat="1" applyFont="1" applyFill="1" applyBorder="1" applyAlignment="1">
      <alignment horizontal="center"/>
    </xf>
    <xf numFmtId="0" fontId="34" fillId="0" borderId="20" xfId="0" applyFont="1" applyFill="1" applyBorder="1" applyAlignment="1">
      <alignment vertical="center" wrapText="1"/>
    </xf>
    <xf numFmtId="49" fontId="34" fillId="0" borderId="60" xfId="0" applyNumberFormat="1" applyFont="1" applyFill="1" applyBorder="1" applyAlignment="1">
      <alignment horizontal="center"/>
    </xf>
    <xf numFmtId="49" fontId="34" fillId="0" borderId="61" xfId="0" applyNumberFormat="1" applyFont="1" applyFill="1" applyBorder="1" applyAlignment="1">
      <alignment horizontal="center"/>
    </xf>
    <xf numFmtId="4" fontId="36" fillId="24" borderId="61" xfId="0" applyNumberFormat="1" applyFont="1" applyFill="1" applyBorder="1" applyAlignment="1">
      <alignment horizontal="center"/>
    </xf>
    <xf numFmtId="4" fontId="36" fillId="0" borderId="61" xfId="0" applyNumberFormat="1" applyFont="1" applyFill="1" applyBorder="1" applyAlignment="1">
      <alignment horizontal="center"/>
    </xf>
    <xf numFmtId="4" fontId="36" fillId="0" borderId="62" xfId="0" applyNumberFormat="1" applyFont="1" applyFill="1" applyBorder="1" applyAlignment="1">
      <alignment horizontal="center"/>
    </xf>
    <xf numFmtId="0" fontId="19" fillId="0" borderId="63" xfId="0" applyFont="1" applyFill="1" applyBorder="1" applyAlignment="1">
      <alignment vertical="center" wrapText="1"/>
    </xf>
    <xf numFmtId="49" fontId="19" fillId="0" borderId="64" xfId="0" applyNumberFormat="1" applyFont="1" applyFill="1" applyBorder="1" applyAlignment="1">
      <alignment horizontal="center"/>
    </xf>
    <xf numFmtId="49" fontId="19" fillId="0" borderId="65" xfId="0" applyNumberFormat="1" applyFont="1" applyFill="1" applyBorder="1" applyAlignment="1">
      <alignment horizontal="center"/>
    </xf>
    <xf numFmtId="4" fontId="44" fillId="0" borderId="65" xfId="0" applyNumberFormat="1" applyFont="1" applyFill="1" applyBorder="1" applyAlignment="1">
      <alignment horizontal="center"/>
    </xf>
    <xf numFmtId="4" fontId="19" fillId="0" borderId="66" xfId="0" applyNumberFormat="1" applyFont="1" applyFill="1" applyBorder="1" applyAlignment="1">
      <alignment horizontal="center"/>
    </xf>
    <xf numFmtId="0" fontId="19" fillId="0" borderId="67" xfId="0" applyFont="1" applyFill="1" applyBorder="1" applyAlignment="1">
      <alignment/>
    </xf>
    <xf numFmtId="49" fontId="19" fillId="0" borderId="55" xfId="0" applyNumberFormat="1" applyFont="1" applyFill="1" applyBorder="1" applyAlignment="1">
      <alignment horizontal="center"/>
    </xf>
    <xf numFmtId="49" fontId="19" fillId="0" borderId="18" xfId="0" applyNumberFormat="1" applyFont="1" applyFill="1" applyBorder="1" applyAlignment="1">
      <alignment horizontal="center"/>
    </xf>
    <xf numFmtId="4" fontId="44" fillId="0" borderId="18" xfId="0" applyNumberFormat="1" applyFont="1" applyFill="1" applyBorder="1" applyAlignment="1">
      <alignment horizontal="center"/>
    </xf>
    <xf numFmtId="4" fontId="19" fillId="0" borderId="35" xfId="0" applyNumberFormat="1" applyFont="1" applyFill="1" applyBorder="1" applyAlignment="1">
      <alignment horizontal="center"/>
    </xf>
    <xf numFmtId="0" fontId="42" fillId="0" borderId="0" xfId="0" applyFont="1" applyBorder="1" applyAlignment="1">
      <alignment horizontal="center"/>
    </xf>
    <xf numFmtId="0" fontId="19" fillId="0" borderId="25" xfId="0" applyFont="1" applyBorder="1" applyAlignment="1">
      <alignment horizontal="center" vertical="top" wrapText="1"/>
    </xf>
    <xf numFmtId="0" fontId="19" fillId="0" borderId="18" xfId="0" applyFont="1" applyBorder="1" applyAlignment="1">
      <alignment horizontal="center" vertical="top" wrapText="1"/>
    </xf>
    <xf numFmtId="0" fontId="19" fillId="0" borderId="20" xfId="0" applyFont="1" applyBorder="1" applyAlignment="1">
      <alignment horizontal="center" vertical="top" wrapText="1"/>
    </xf>
    <xf numFmtId="0" fontId="19" fillId="0" borderId="21" xfId="0" applyFont="1" applyBorder="1" applyAlignment="1">
      <alignment horizontal="left" wrapText="1"/>
    </xf>
    <xf numFmtId="49" fontId="19" fillId="0" borderId="57" xfId="0" applyNumberFormat="1" applyFont="1" applyBorder="1" applyAlignment="1">
      <alignment horizontal="center"/>
    </xf>
    <xf numFmtId="49" fontId="19" fillId="0" borderId="42" xfId="0" applyNumberFormat="1" applyFont="1" applyFill="1" applyBorder="1" applyAlignment="1">
      <alignment horizontal="center"/>
    </xf>
    <xf numFmtId="4" fontId="19" fillId="0" borderId="42" xfId="0" applyNumberFormat="1" applyFont="1" applyFill="1" applyBorder="1" applyAlignment="1">
      <alignment horizontal="center"/>
    </xf>
    <xf numFmtId="4" fontId="19" fillId="0" borderId="43" xfId="0" applyNumberFormat="1" applyFont="1" applyFill="1" applyBorder="1" applyAlignment="1">
      <alignment horizontal="center"/>
    </xf>
    <xf numFmtId="0" fontId="19" fillId="0" borderId="0" xfId="0" applyFont="1" applyBorder="1" applyAlignment="1">
      <alignment horizontal="left"/>
    </xf>
    <xf numFmtId="0" fontId="19" fillId="0" borderId="18" xfId="0" applyFont="1" applyFill="1" applyBorder="1" applyAlignment="1">
      <alignment horizontal="center"/>
    </xf>
    <xf numFmtId="0" fontId="19" fillId="0" borderId="0" xfId="0" applyFont="1" applyFill="1" applyBorder="1" applyAlignment="1">
      <alignment horizontal="left" wrapText="1"/>
    </xf>
    <xf numFmtId="4" fontId="19" fillId="0" borderId="18" xfId="0" applyNumberFormat="1" applyFont="1" applyFill="1" applyBorder="1" applyAlignment="1">
      <alignment horizontal="center"/>
    </xf>
    <xf numFmtId="0" fontId="19" fillId="0" borderId="35" xfId="0" applyFont="1" applyFill="1" applyBorder="1" applyAlignment="1">
      <alignment horizontal="center"/>
    </xf>
    <xf numFmtId="0" fontId="19" fillId="0" borderId="0" xfId="0" applyFont="1" applyFill="1" applyBorder="1" applyAlignment="1">
      <alignment horizontal="left"/>
    </xf>
    <xf numFmtId="0" fontId="19" fillId="0" borderId="17" xfId="0" applyFont="1" applyFill="1" applyBorder="1" applyAlignment="1">
      <alignment horizontal="center"/>
    </xf>
    <xf numFmtId="0" fontId="19" fillId="0" borderId="27" xfId="0" applyFont="1" applyFill="1" applyBorder="1" applyAlignment="1">
      <alignment horizontal="left"/>
    </xf>
    <xf numFmtId="0" fontId="19" fillId="0" borderId="19" xfId="0" applyFont="1" applyFill="1" applyBorder="1" applyAlignment="1">
      <alignment horizontal="left" wrapText="1"/>
    </xf>
    <xf numFmtId="49" fontId="19" fillId="0" borderId="55" xfId="0" applyNumberFormat="1" applyFont="1" applyBorder="1" applyAlignment="1">
      <alignment horizontal="center"/>
    </xf>
    <xf numFmtId="4" fontId="19" fillId="0" borderId="38" xfId="0" applyNumberFormat="1" applyFont="1" applyFill="1" applyBorder="1" applyAlignment="1">
      <alignment horizontal="center"/>
    </xf>
    <xf numFmtId="0" fontId="19" fillId="0" borderId="27" xfId="0" applyFont="1" applyFill="1" applyBorder="1" applyAlignment="1">
      <alignment horizontal="left" vertical="center"/>
    </xf>
    <xf numFmtId="0" fontId="19" fillId="0" borderId="0" xfId="0" applyFont="1" applyFill="1" applyBorder="1" applyAlignment="1">
      <alignment horizontal="left" vertical="center" wrapText="1"/>
    </xf>
    <xf numFmtId="0" fontId="19" fillId="0" borderId="19" xfId="0" applyFont="1" applyFill="1" applyBorder="1" applyAlignment="1">
      <alignment horizontal="left" vertical="center" wrapText="1"/>
    </xf>
    <xf numFmtId="4" fontId="19" fillId="0" borderId="65" xfId="0" applyNumberFormat="1" applyFont="1" applyFill="1" applyBorder="1" applyAlignment="1">
      <alignment horizontal="center"/>
    </xf>
    <xf numFmtId="0" fontId="19" fillId="0" borderId="66" xfId="0" applyFont="1" applyFill="1" applyBorder="1" applyAlignment="1">
      <alignment horizontal="center"/>
    </xf>
    <xf numFmtId="0" fontId="19" fillId="0" borderId="15" xfId="0" applyFont="1" applyFill="1" applyBorder="1" applyAlignment="1">
      <alignment horizontal="center"/>
    </xf>
    <xf numFmtId="0" fontId="19" fillId="0" borderId="65" xfId="0" applyFont="1" applyFill="1" applyBorder="1" applyAlignment="1">
      <alignment horizontal="center"/>
    </xf>
    <xf numFmtId="0" fontId="20" fillId="0" borderId="21" xfId="0" applyFont="1" applyBorder="1" applyAlignment="1">
      <alignment horizontal="center"/>
    </xf>
    <xf numFmtId="0" fontId="19" fillId="0" borderId="0" xfId="0" applyFont="1" applyBorder="1" applyAlignment="1">
      <alignment horizontal="right"/>
    </xf>
    <xf numFmtId="49" fontId="19" fillId="0" borderId="15" xfId="0" applyNumberFormat="1" applyFont="1" applyFill="1" applyBorder="1" applyAlignment="1">
      <alignment horizontal="center"/>
    </xf>
    <xf numFmtId="0" fontId="19" fillId="0" borderId="15" xfId="0" applyFont="1" applyFill="1" applyBorder="1" applyAlignment="1">
      <alignment horizontal="left"/>
    </xf>
    <xf numFmtId="0" fontId="19" fillId="0" borderId="15" xfId="0" applyFont="1" applyBorder="1" applyAlignment="1">
      <alignment horizontal="center"/>
    </xf>
    <xf numFmtId="0" fontId="20" fillId="0" borderId="16"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P114"/>
  <sheetViews>
    <sheetView zoomScaleSheetLayoutView="75" workbookViewId="0" topLeftCell="A1">
      <selection activeCell="AL26" sqref="AL26:BA26"/>
    </sheetView>
  </sheetViews>
  <sheetFormatPr defaultColWidth="9.00390625" defaultRowHeight="12.75"/>
  <cols>
    <col min="1" max="17" width="0.875" style="1" customWidth="1"/>
    <col min="18" max="18" width="10.875" style="1" customWidth="1"/>
    <col min="19" max="25" width="0.875" style="1" customWidth="1"/>
    <col min="26" max="26" width="3.375" style="1" customWidth="1"/>
    <col min="27" max="29" width="0.875" style="1" customWidth="1"/>
    <col min="30" max="30" width="26.00390625" style="1" customWidth="1"/>
    <col min="31" max="31" width="0" style="1" hidden="1" customWidth="1"/>
    <col min="32" max="37" width="0.875" style="1" customWidth="1"/>
    <col min="38" max="51" width="1.37890625" style="1" customWidth="1"/>
    <col min="52" max="52" width="14.25390625" style="1" customWidth="1"/>
    <col min="53" max="53" width="3.125" style="1" customWidth="1"/>
    <col min="54" max="54" width="2.625" style="1" customWidth="1"/>
    <col min="55" max="56" width="0.875" style="1" customWidth="1"/>
    <col min="57" max="57" width="3.125" style="1" customWidth="1"/>
    <col min="58" max="58" width="0.875" style="1" customWidth="1"/>
    <col min="59" max="59" width="2.125" style="1" customWidth="1"/>
    <col min="60" max="74" width="0.875" style="1" customWidth="1"/>
    <col min="75" max="75" width="1.875" style="1" customWidth="1"/>
    <col min="76" max="76" width="0" style="1" hidden="1" customWidth="1"/>
    <col min="77" max="85" width="0.875" style="1" customWidth="1"/>
    <col min="86" max="86" width="4.125" style="1" customWidth="1"/>
    <col min="87" max="89" width="0.875" style="1" customWidth="1"/>
    <col min="90" max="90" width="2.625" style="1" customWidth="1"/>
    <col min="91" max="106" width="0.875" style="1" customWidth="1"/>
    <col min="107" max="107" width="18.125" style="1" customWidth="1"/>
    <col min="108" max="16384" width="0.875" style="1" customWidth="1"/>
  </cols>
  <sheetData>
    <row r="1" spans="60:107" ht="12.75" customHeight="1">
      <c r="BH1" s="111" t="s">
        <v>284</v>
      </c>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row>
    <row r="2" spans="86:107" ht="19.5" customHeight="1">
      <c r="CH2" s="85"/>
      <c r="CI2" s="85"/>
      <c r="CJ2" s="85"/>
      <c r="CK2" s="85"/>
      <c r="CL2" s="85"/>
      <c r="CM2" s="85"/>
      <c r="CN2" s="85"/>
      <c r="CO2" s="85"/>
      <c r="CP2" s="85"/>
      <c r="CQ2" s="85"/>
      <c r="CR2" s="85"/>
      <c r="CS2" s="85"/>
      <c r="CT2" s="85"/>
      <c r="CU2" s="85"/>
      <c r="CV2" s="85"/>
      <c r="CW2" s="85"/>
      <c r="CX2" s="85"/>
      <c r="CY2" s="85"/>
      <c r="CZ2" s="85"/>
      <c r="DA2" s="85"/>
      <c r="DB2" s="85"/>
      <c r="DC2" s="85"/>
    </row>
    <row r="3" spans="1:102" ht="23.25" customHeight="1">
      <c r="A3" s="108" t="s">
        <v>335</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2"/>
      <c r="CO3" s="2"/>
      <c r="CP3" s="2"/>
      <c r="CQ3" s="2"/>
      <c r="CR3" s="2"/>
      <c r="CS3" s="2"/>
      <c r="CT3" s="2"/>
      <c r="CU3" s="2"/>
      <c r="CV3" s="2"/>
      <c r="CW3" s="2"/>
      <c r="CX3" s="2"/>
    </row>
    <row r="4" spans="1:107" s="6" customFormat="1" ht="18.75" customHeight="1">
      <c r="A4" s="3"/>
      <c r="B4" s="3"/>
      <c r="C4" s="3"/>
      <c r="D4" s="3"/>
      <c r="E4" s="3"/>
      <c r="F4" s="3"/>
      <c r="G4" s="3"/>
      <c r="H4" s="3"/>
      <c r="I4" s="3"/>
      <c r="J4" s="3"/>
      <c r="K4" s="3"/>
      <c r="L4" s="3"/>
      <c r="M4" s="3"/>
      <c r="N4" s="3"/>
      <c r="O4" s="3"/>
      <c r="P4" s="3"/>
      <c r="Q4" s="3"/>
      <c r="R4" s="3"/>
      <c r="S4" s="3"/>
      <c r="T4" s="3"/>
      <c r="U4" s="3"/>
      <c r="V4" s="3"/>
      <c r="W4" s="3"/>
      <c r="X4" s="3"/>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3"/>
      <c r="BK4" s="3"/>
      <c r="BL4" s="3"/>
      <c r="BM4" s="3"/>
      <c r="BN4" s="3"/>
      <c r="BO4" s="3"/>
      <c r="BP4" s="3"/>
      <c r="BQ4" s="3"/>
      <c r="BR4" s="3"/>
      <c r="BS4" s="3"/>
      <c r="BT4" s="3"/>
      <c r="BU4" s="3"/>
      <c r="BV4" s="3"/>
      <c r="BW4" s="3"/>
      <c r="BX4" s="3"/>
      <c r="BY4" s="3"/>
      <c r="BZ4" s="3"/>
      <c r="CA4" s="3"/>
      <c r="CB4" s="4"/>
      <c r="CC4" s="4"/>
      <c r="CD4" s="4"/>
      <c r="CE4" s="4"/>
      <c r="CF4" s="4"/>
      <c r="CG4" s="4"/>
      <c r="CH4" s="4"/>
      <c r="CI4" s="4"/>
      <c r="CJ4" s="4"/>
      <c r="CK4" s="3"/>
      <c r="CL4" s="3"/>
      <c r="CM4" s="5"/>
      <c r="CN4" s="109" t="s">
        <v>336</v>
      </c>
      <c r="CO4" s="109"/>
      <c r="CP4" s="109"/>
      <c r="CQ4" s="109"/>
      <c r="CR4" s="109"/>
      <c r="CS4" s="109"/>
      <c r="CT4" s="109"/>
      <c r="CU4" s="109"/>
      <c r="CV4" s="109"/>
      <c r="CW4" s="109"/>
      <c r="CX4" s="109"/>
      <c r="CY4" s="109"/>
      <c r="CZ4" s="109"/>
      <c r="DA4" s="109"/>
      <c r="DB4" s="109"/>
      <c r="DC4" s="109"/>
    </row>
    <row r="5" spans="1:107" s="6" customFormat="1" ht="13.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86" t="s">
        <v>337</v>
      </c>
      <c r="CM5" s="4"/>
      <c r="CN5" s="110" t="s">
        <v>338</v>
      </c>
      <c r="CO5" s="110"/>
      <c r="CP5" s="110"/>
      <c r="CQ5" s="110"/>
      <c r="CR5" s="110"/>
      <c r="CS5" s="110"/>
      <c r="CT5" s="110"/>
      <c r="CU5" s="110"/>
      <c r="CV5" s="110"/>
      <c r="CW5" s="110"/>
      <c r="CX5" s="110"/>
      <c r="CY5" s="110"/>
      <c r="CZ5" s="110"/>
      <c r="DA5" s="110"/>
      <c r="DB5" s="110"/>
      <c r="DC5" s="110"/>
    </row>
    <row r="6" spans="1:107" s="6" customFormat="1" ht="13.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7" t="s">
        <v>339</v>
      </c>
      <c r="AI6" s="4"/>
      <c r="AJ6" s="112" t="s">
        <v>190</v>
      </c>
      <c r="AK6" s="112"/>
      <c r="AL6" s="112"/>
      <c r="AM6" s="112"/>
      <c r="AN6" s="112"/>
      <c r="AO6" s="112"/>
      <c r="AP6" s="112"/>
      <c r="AQ6" s="112"/>
      <c r="AR6" s="112"/>
      <c r="AS6" s="112"/>
      <c r="AT6" s="112"/>
      <c r="AU6" s="112"/>
      <c r="AV6" s="112"/>
      <c r="AW6" s="112"/>
      <c r="AX6" s="112"/>
      <c r="AY6" s="112"/>
      <c r="AZ6" s="112"/>
      <c r="BA6" s="113">
        <v>201</v>
      </c>
      <c r="BB6" s="113"/>
      <c r="BC6" s="113"/>
      <c r="BD6" s="113"/>
      <c r="BE6" s="113"/>
      <c r="BF6" s="93">
        <v>5</v>
      </c>
      <c r="BG6" s="93"/>
      <c r="BH6" s="4"/>
      <c r="BI6" s="4" t="s">
        <v>340</v>
      </c>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86" t="s">
        <v>341</v>
      </c>
      <c r="CM6" s="4"/>
      <c r="CN6" s="92" t="s">
        <v>191</v>
      </c>
      <c r="CO6" s="92"/>
      <c r="CP6" s="92"/>
      <c r="CQ6" s="92"/>
      <c r="CR6" s="92"/>
      <c r="CS6" s="92"/>
      <c r="CT6" s="92"/>
      <c r="CU6" s="92"/>
      <c r="CV6" s="92"/>
      <c r="CW6" s="92"/>
      <c r="CX6" s="92"/>
      <c r="CY6" s="92"/>
      <c r="CZ6" s="92"/>
      <c r="DA6" s="92"/>
      <c r="DB6" s="92"/>
      <c r="DC6" s="92"/>
    </row>
    <row r="7" spans="1:107" s="6" customFormat="1" ht="13.5" customHeight="1">
      <c r="A7" s="4" t="s">
        <v>342</v>
      </c>
      <c r="B7" s="4"/>
      <c r="C7" s="4"/>
      <c r="D7" s="4"/>
      <c r="E7" s="4"/>
      <c r="F7" s="4"/>
      <c r="G7" s="4"/>
      <c r="H7" s="4"/>
      <c r="I7" s="4"/>
      <c r="J7" s="4"/>
      <c r="K7" s="4"/>
      <c r="L7" s="4"/>
      <c r="M7" s="4"/>
      <c r="N7" s="4"/>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91" t="s">
        <v>343</v>
      </c>
      <c r="CE7" s="91"/>
      <c r="CF7" s="91"/>
      <c r="CG7" s="91"/>
      <c r="CH7" s="91"/>
      <c r="CI7" s="91"/>
      <c r="CJ7" s="91"/>
      <c r="CK7" s="91"/>
      <c r="CL7" s="91"/>
      <c r="CM7" s="91"/>
      <c r="CN7" s="92" t="s">
        <v>344</v>
      </c>
      <c r="CO7" s="92"/>
      <c r="CP7" s="92"/>
      <c r="CQ7" s="92"/>
      <c r="CR7" s="92"/>
      <c r="CS7" s="92"/>
      <c r="CT7" s="92"/>
      <c r="CU7" s="92"/>
      <c r="CV7" s="92"/>
      <c r="CW7" s="92"/>
      <c r="CX7" s="92"/>
      <c r="CY7" s="92"/>
      <c r="CZ7" s="92"/>
      <c r="DA7" s="92"/>
      <c r="DB7" s="92"/>
      <c r="DC7" s="92"/>
    </row>
    <row r="8" spans="1:107" s="6" customFormat="1" ht="15.75" customHeight="1">
      <c r="A8" s="4" t="s">
        <v>345</v>
      </c>
      <c r="B8" s="4"/>
      <c r="C8" s="4"/>
      <c r="D8" s="4"/>
      <c r="E8" s="4"/>
      <c r="F8" s="4"/>
      <c r="G8" s="4"/>
      <c r="H8" s="4"/>
      <c r="I8" s="4"/>
      <c r="J8" s="4"/>
      <c r="K8" s="4"/>
      <c r="L8" s="4"/>
      <c r="M8" s="4"/>
      <c r="N8" s="4"/>
      <c r="O8" s="4"/>
      <c r="P8" s="4"/>
      <c r="Q8" s="4"/>
      <c r="R8" s="4"/>
      <c r="S8" s="112" t="s">
        <v>346</v>
      </c>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4"/>
      <c r="BY8" s="4"/>
      <c r="BZ8" s="4"/>
      <c r="CA8" s="4"/>
      <c r="CB8" s="4"/>
      <c r="CC8" s="4"/>
      <c r="CD8" s="91" t="s">
        <v>347</v>
      </c>
      <c r="CE8" s="91"/>
      <c r="CF8" s="91"/>
      <c r="CG8" s="91"/>
      <c r="CH8" s="91"/>
      <c r="CI8" s="91"/>
      <c r="CJ8" s="91"/>
      <c r="CK8" s="91"/>
      <c r="CL8" s="91"/>
      <c r="CM8" s="91"/>
      <c r="CN8" s="114" t="s">
        <v>348</v>
      </c>
      <c r="CO8" s="114"/>
      <c r="CP8" s="114"/>
      <c r="CQ8" s="114"/>
      <c r="CR8" s="114"/>
      <c r="CS8" s="114"/>
      <c r="CT8" s="114"/>
      <c r="CU8" s="114"/>
      <c r="CV8" s="114"/>
      <c r="CW8" s="114"/>
      <c r="CX8" s="114"/>
      <c r="CY8" s="114"/>
      <c r="CZ8" s="114"/>
      <c r="DA8" s="114"/>
      <c r="DB8" s="114"/>
      <c r="DC8" s="114"/>
    </row>
    <row r="9" spans="1:107" s="6" customFormat="1" ht="20.25" customHeight="1">
      <c r="A9" s="115" t="s">
        <v>349</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4"/>
      <c r="BY9" s="4"/>
      <c r="BZ9" s="4"/>
      <c r="CA9" s="4"/>
      <c r="CB9" s="4"/>
      <c r="CC9" s="4"/>
      <c r="CD9" s="4"/>
      <c r="CE9" s="91" t="s">
        <v>43</v>
      </c>
      <c r="CF9" s="91"/>
      <c r="CG9" s="91"/>
      <c r="CH9" s="91"/>
      <c r="CI9" s="91"/>
      <c r="CJ9" s="91"/>
      <c r="CK9" s="91"/>
      <c r="CL9" s="91"/>
      <c r="CM9" s="91"/>
      <c r="CN9" s="92" t="s">
        <v>44</v>
      </c>
      <c r="CO9" s="92"/>
      <c r="CP9" s="92"/>
      <c r="CQ9" s="92"/>
      <c r="CR9" s="92"/>
      <c r="CS9" s="92"/>
      <c r="CT9" s="92"/>
      <c r="CU9" s="92"/>
      <c r="CV9" s="92"/>
      <c r="CW9" s="92"/>
      <c r="CX9" s="92"/>
      <c r="CY9" s="92"/>
      <c r="CZ9" s="92"/>
      <c r="DA9" s="92"/>
      <c r="DB9" s="92"/>
      <c r="DC9" s="92"/>
    </row>
    <row r="10" spans="1:107" s="6" customFormat="1" ht="19.5" customHeight="1">
      <c r="A10" s="4" t="s">
        <v>350</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92"/>
      <c r="CO10" s="92"/>
      <c r="CP10" s="92"/>
      <c r="CQ10" s="92"/>
      <c r="CR10" s="92"/>
      <c r="CS10" s="92"/>
      <c r="CT10" s="92"/>
      <c r="CU10" s="92"/>
      <c r="CV10" s="92"/>
      <c r="CW10" s="92"/>
      <c r="CX10" s="92"/>
      <c r="CY10" s="92"/>
      <c r="CZ10" s="92"/>
      <c r="DA10" s="92"/>
      <c r="DB10" s="92"/>
      <c r="DC10" s="92"/>
    </row>
    <row r="11" spans="1:107" s="6" customFormat="1" ht="20.25" customHeight="1">
      <c r="A11" s="4" t="s">
        <v>351</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7"/>
      <c r="CM11" s="4"/>
      <c r="CN11" s="116">
        <v>383</v>
      </c>
      <c r="CO11" s="116"/>
      <c r="CP11" s="116"/>
      <c r="CQ11" s="116"/>
      <c r="CR11" s="116"/>
      <c r="CS11" s="116"/>
      <c r="CT11" s="116"/>
      <c r="CU11" s="116"/>
      <c r="CV11" s="116"/>
      <c r="CW11" s="116"/>
      <c r="CX11" s="116"/>
      <c r="CY11" s="116"/>
      <c r="CZ11" s="116"/>
      <c r="DA11" s="116"/>
      <c r="DB11" s="116"/>
      <c r="DC11" s="116"/>
    </row>
    <row r="12" s="6" customFormat="1" ht="12.75"/>
    <row r="13" spans="1:107" ht="12.75">
      <c r="A13" s="117" t="s">
        <v>352</v>
      </c>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row>
    <row r="14" ht="9" customHeight="1"/>
    <row r="15" spans="1:107" ht="54.75" customHeight="1">
      <c r="A15" s="118" t="s">
        <v>353</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9" t="s">
        <v>354</v>
      </c>
      <c r="AG15" s="119"/>
      <c r="AH15" s="119"/>
      <c r="AI15" s="119"/>
      <c r="AJ15" s="119"/>
      <c r="AK15" s="119"/>
      <c r="AL15" s="119" t="s">
        <v>355</v>
      </c>
      <c r="AM15" s="119"/>
      <c r="AN15" s="119"/>
      <c r="AO15" s="119"/>
      <c r="AP15" s="119"/>
      <c r="AQ15" s="119"/>
      <c r="AR15" s="119"/>
      <c r="AS15" s="119"/>
      <c r="AT15" s="119"/>
      <c r="AU15" s="119"/>
      <c r="AV15" s="119"/>
      <c r="AW15" s="119"/>
      <c r="AX15" s="119"/>
      <c r="AY15" s="119"/>
      <c r="AZ15" s="119"/>
      <c r="BA15" s="119"/>
      <c r="BB15" s="119" t="s">
        <v>356</v>
      </c>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t="s">
        <v>357</v>
      </c>
      <c r="BY15" s="119"/>
      <c r="BZ15" s="119"/>
      <c r="CA15" s="119"/>
      <c r="CB15" s="119"/>
      <c r="CC15" s="119"/>
      <c r="CD15" s="119"/>
      <c r="CE15" s="119"/>
      <c r="CF15" s="119"/>
      <c r="CG15" s="119"/>
      <c r="CH15" s="119"/>
      <c r="CI15" s="119"/>
      <c r="CJ15" s="119"/>
      <c r="CK15" s="119"/>
      <c r="CL15" s="119"/>
      <c r="CM15" s="119"/>
      <c r="CN15" s="119" t="s">
        <v>358</v>
      </c>
      <c r="CO15" s="119"/>
      <c r="CP15" s="119"/>
      <c r="CQ15" s="119"/>
      <c r="CR15" s="119"/>
      <c r="CS15" s="119"/>
      <c r="CT15" s="119"/>
      <c r="CU15" s="119"/>
      <c r="CV15" s="119"/>
      <c r="CW15" s="119"/>
      <c r="CX15" s="119"/>
      <c r="CY15" s="119"/>
      <c r="CZ15" s="119"/>
      <c r="DA15" s="119"/>
      <c r="DB15" s="119"/>
      <c r="DC15" s="119"/>
    </row>
    <row r="16" spans="1:107" ht="11.25">
      <c r="A16" s="120">
        <v>1</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1">
        <v>2</v>
      </c>
      <c r="AG16" s="121"/>
      <c r="AH16" s="121"/>
      <c r="AI16" s="121"/>
      <c r="AJ16" s="121"/>
      <c r="AK16" s="121"/>
      <c r="AL16" s="122">
        <v>3</v>
      </c>
      <c r="AM16" s="122"/>
      <c r="AN16" s="122"/>
      <c r="AO16" s="122"/>
      <c r="AP16" s="122"/>
      <c r="AQ16" s="122"/>
      <c r="AR16" s="122"/>
      <c r="AS16" s="122"/>
      <c r="AT16" s="122"/>
      <c r="AU16" s="122"/>
      <c r="AV16" s="122"/>
      <c r="AW16" s="122"/>
      <c r="AX16" s="122"/>
      <c r="AY16" s="122"/>
      <c r="AZ16" s="122"/>
      <c r="BA16" s="122"/>
      <c r="BB16" s="122">
        <v>4</v>
      </c>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v>5</v>
      </c>
      <c r="BY16" s="122"/>
      <c r="BZ16" s="122"/>
      <c r="CA16" s="122"/>
      <c r="CB16" s="122"/>
      <c r="CC16" s="122"/>
      <c r="CD16" s="122"/>
      <c r="CE16" s="122"/>
      <c r="CF16" s="122"/>
      <c r="CG16" s="122"/>
      <c r="CH16" s="122"/>
      <c r="CI16" s="122"/>
      <c r="CJ16" s="122"/>
      <c r="CK16" s="122"/>
      <c r="CL16" s="122"/>
      <c r="CM16" s="122"/>
      <c r="CN16" s="122">
        <v>6</v>
      </c>
      <c r="CO16" s="122"/>
      <c r="CP16" s="122"/>
      <c r="CQ16" s="122"/>
      <c r="CR16" s="122"/>
      <c r="CS16" s="122"/>
      <c r="CT16" s="122"/>
      <c r="CU16" s="122"/>
      <c r="CV16" s="122"/>
      <c r="CW16" s="122"/>
      <c r="CX16" s="122"/>
      <c r="CY16" s="122"/>
      <c r="CZ16" s="122"/>
      <c r="DA16" s="122"/>
      <c r="DB16" s="122"/>
      <c r="DC16" s="122"/>
    </row>
    <row r="17" spans="1:107" s="9" customFormat="1" ht="15" customHeight="1">
      <c r="A17" s="125" t="s">
        <v>359</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6" t="s">
        <v>360</v>
      </c>
      <c r="AG17" s="126"/>
      <c r="AH17" s="126"/>
      <c r="AI17" s="126"/>
      <c r="AJ17" s="126"/>
      <c r="AK17" s="126"/>
      <c r="AL17" s="127" t="s">
        <v>361</v>
      </c>
      <c r="AM17" s="127"/>
      <c r="AN17" s="127"/>
      <c r="AO17" s="127"/>
      <c r="AP17" s="127"/>
      <c r="AQ17" s="127"/>
      <c r="AR17" s="127"/>
      <c r="AS17" s="127"/>
      <c r="AT17" s="127"/>
      <c r="AU17" s="127"/>
      <c r="AV17" s="127"/>
      <c r="AW17" s="127"/>
      <c r="AX17" s="127"/>
      <c r="AY17" s="127"/>
      <c r="AZ17" s="127"/>
      <c r="BA17" s="127"/>
      <c r="BB17" s="128">
        <f>BB19+BB99</f>
        <v>10766200</v>
      </c>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f>BX19+BX99</f>
        <v>10009475.23</v>
      </c>
      <c r="BY17" s="128"/>
      <c r="BZ17" s="128"/>
      <c r="CA17" s="128"/>
      <c r="CB17" s="128"/>
      <c r="CC17" s="128"/>
      <c r="CD17" s="128"/>
      <c r="CE17" s="128"/>
      <c r="CF17" s="128"/>
      <c r="CG17" s="128"/>
      <c r="CH17" s="128"/>
      <c r="CI17" s="128"/>
      <c r="CJ17" s="128"/>
      <c r="CK17" s="128"/>
      <c r="CL17" s="128"/>
      <c r="CM17" s="128"/>
      <c r="CN17" s="129">
        <f>SUM(BB17-BX17)</f>
        <v>756724.7699999996</v>
      </c>
      <c r="CO17" s="129"/>
      <c r="CP17" s="129"/>
      <c r="CQ17" s="129"/>
      <c r="CR17" s="129"/>
      <c r="CS17" s="129"/>
      <c r="CT17" s="129"/>
      <c r="CU17" s="129"/>
      <c r="CV17" s="129"/>
      <c r="CW17" s="129"/>
      <c r="CX17" s="129"/>
      <c r="CY17" s="129"/>
      <c r="CZ17" s="129"/>
      <c r="DA17" s="129"/>
      <c r="DB17" s="129"/>
      <c r="DC17" s="129"/>
    </row>
    <row r="18" spans="1:107" ht="15" customHeight="1">
      <c r="A18" s="132" t="s">
        <v>362</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33"/>
      <c r="AH18" s="133"/>
      <c r="AI18" s="133"/>
      <c r="AJ18" s="133"/>
      <c r="AK18" s="133"/>
      <c r="AL18" s="137"/>
      <c r="AM18" s="137"/>
      <c r="AN18" s="137"/>
      <c r="AO18" s="137"/>
      <c r="AP18" s="137"/>
      <c r="AQ18" s="137"/>
      <c r="AR18" s="137"/>
      <c r="AS18" s="137"/>
      <c r="AT18" s="137"/>
      <c r="AU18" s="137"/>
      <c r="AV18" s="137"/>
      <c r="AW18" s="137"/>
      <c r="AX18" s="137"/>
      <c r="AY18" s="137"/>
      <c r="AZ18" s="137"/>
      <c r="BA18" s="137"/>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23"/>
      <c r="BY18" s="123"/>
      <c r="BZ18" s="123"/>
      <c r="CA18" s="123"/>
      <c r="CB18" s="123"/>
      <c r="CC18" s="123"/>
      <c r="CD18" s="123"/>
      <c r="CE18" s="123"/>
      <c r="CF18" s="123"/>
      <c r="CG18" s="123"/>
      <c r="CH18" s="123"/>
      <c r="CI18" s="123"/>
      <c r="CJ18" s="123"/>
      <c r="CK18" s="123"/>
      <c r="CL18" s="123"/>
      <c r="CM18" s="123"/>
      <c r="CN18" s="124"/>
      <c r="CO18" s="124"/>
      <c r="CP18" s="124"/>
      <c r="CQ18" s="124"/>
      <c r="CR18" s="124"/>
      <c r="CS18" s="124"/>
      <c r="CT18" s="124"/>
      <c r="CU18" s="124"/>
      <c r="CV18" s="124"/>
      <c r="CW18" s="124"/>
      <c r="CX18" s="124"/>
      <c r="CY18" s="124"/>
      <c r="CZ18" s="124"/>
      <c r="DA18" s="124"/>
      <c r="DB18" s="124"/>
      <c r="DC18" s="124"/>
    </row>
    <row r="19" spans="1:107" s="10" customFormat="1" ht="15" customHeight="1">
      <c r="A19" s="134" t="s">
        <v>363</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5" t="s">
        <v>360</v>
      </c>
      <c r="AG19" s="135"/>
      <c r="AH19" s="135"/>
      <c r="AI19" s="135"/>
      <c r="AJ19" s="135"/>
      <c r="AK19" s="135"/>
      <c r="AL19" s="136" t="s">
        <v>364</v>
      </c>
      <c r="AM19" s="136"/>
      <c r="AN19" s="136"/>
      <c r="AO19" s="136"/>
      <c r="AP19" s="136"/>
      <c r="AQ19" s="136"/>
      <c r="AR19" s="136"/>
      <c r="AS19" s="136"/>
      <c r="AT19" s="136"/>
      <c r="AU19" s="136"/>
      <c r="AV19" s="136"/>
      <c r="AW19" s="136"/>
      <c r="AX19" s="136"/>
      <c r="AY19" s="136"/>
      <c r="AZ19" s="136"/>
      <c r="BA19" s="136"/>
      <c r="BB19" s="130">
        <f>BB20+BB34+BB40+BB58+BB76+BB87+BB92</f>
        <v>6204500</v>
      </c>
      <c r="BC19" s="130"/>
      <c r="BD19" s="130"/>
      <c r="BE19" s="130"/>
      <c r="BF19" s="130"/>
      <c r="BG19" s="130"/>
      <c r="BH19" s="130"/>
      <c r="BI19" s="130"/>
      <c r="BJ19" s="130"/>
      <c r="BK19" s="130"/>
      <c r="BL19" s="130"/>
      <c r="BM19" s="130"/>
      <c r="BN19" s="130"/>
      <c r="BO19" s="130"/>
      <c r="BP19" s="130"/>
      <c r="BQ19" s="130"/>
      <c r="BR19" s="130"/>
      <c r="BS19" s="130"/>
      <c r="BT19" s="130"/>
      <c r="BU19" s="130"/>
      <c r="BV19" s="130"/>
      <c r="BW19" s="130"/>
      <c r="BX19" s="130">
        <f>BX20+BX34+BX40+BX58+BX76+BX92+BX87+BX84+BX81</f>
        <v>6187075.2299999995</v>
      </c>
      <c r="BY19" s="130"/>
      <c r="BZ19" s="130"/>
      <c r="CA19" s="130"/>
      <c r="CB19" s="130"/>
      <c r="CC19" s="130"/>
      <c r="CD19" s="130"/>
      <c r="CE19" s="130"/>
      <c r="CF19" s="130"/>
      <c r="CG19" s="130"/>
      <c r="CH19" s="130"/>
      <c r="CI19" s="130"/>
      <c r="CJ19" s="130"/>
      <c r="CK19" s="130"/>
      <c r="CL19" s="130"/>
      <c r="CM19" s="130"/>
      <c r="CN19" s="131">
        <f>BB19-BX19</f>
        <v>17424.770000000484</v>
      </c>
      <c r="CO19" s="131"/>
      <c r="CP19" s="131"/>
      <c r="CQ19" s="131"/>
      <c r="CR19" s="131"/>
      <c r="CS19" s="131"/>
      <c r="CT19" s="131"/>
      <c r="CU19" s="131"/>
      <c r="CV19" s="131"/>
      <c r="CW19" s="131"/>
      <c r="CX19" s="131"/>
      <c r="CY19" s="131"/>
      <c r="CZ19" s="131"/>
      <c r="DA19" s="131"/>
      <c r="DB19" s="131"/>
      <c r="DC19" s="131"/>
    </row>
    <row r="20" spans="1:107" s="11" customFormat="1" ht="15" customHeight="1">
      <c r="A20" s="139" t="s">
        <v>365</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40" t="s">
        <v>360</v>
      </c>
      <c r="AG20" s="140"/>
      <c r="AH20" s="140"/>
      <c r="AI20" s="140"/>
      <c r="AJ20" s="140"/>
      <c r="AK20" s="140"/>
      <c r="AL20" s="141" t="s">
        <v>366</v>
      </c>
      <c r="AM20" s="141"/>
      <c r="AN20" s="141"/>
      <c r="AO20" s="141"/>
      <c r="AP20" s="141"/>
      <c r="AQ20" s="141"/>
      <c r="AR20" s="141"/>
      <c r="AS20" s="141"/>
      <c r="AT20" s="141"/>
      <c r="AU20" s="141"/>
      <c r="AV20" s="141"/>
      <c r="AW20" s="141"/>
      <c r="AX20" s="141"/>
      <c r="AY20" s="141"/>
      <c r="AZ20" s="141"/>
      <c r="BA20" s="141"/>
      <c r="BB20" s="142">
        <f>BB21</f>
        <v>1030000</v>
      </c>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f>BX21</f>
        <v>668901.09</v>
      </c>
      <c r="BY20" s="142"/>
      <c r="BZ20" s="142"/>
      <c r="CA20" s="142"/>
      <c r="CB20" s="142"/>
      <c r="CC20" s="142"/>
      <c r="CD20" s="142"/>
      <c r="CE20" s="142"/>
      <c r="CF20" s="142"/>
      <c r="CG20" s="142"/>
      <c r="CH20" s="142"/>
      <c r="CI20" s="142"/>
      <c r="CJ20" s="142"/>
      <c r="CK20" s="142"/>
      <c r="CL20" s="142"/>
      <c r="CM20" s="142"/>
      <c r="CN20" s="149">
        <f>BB20-BX20</f>
        <v>361098.91000000003</v>
      </c>
      <c r="CO20" s="149"/>
      <c r="CP20" s="149"/>
      <c r="CQ20" s="149"/>
      <c r="CR20" s="149"/>
      <c r="CS20" s="149"/>
      <c r="CT20" s="149"/>
      <c r="CU20" s="149"/>
      <c r="CV20" s="149"/>
      <c r="CW20" s="149"/>
      <c r="CX20" s="149"/>
      <c r="CY20" s="149"/>
      <c r="CZ20" s="149"/>
      <c r="DA20" s="149"/>
      <c r="DB20" s="149"/>
      <c r="DC20" s="149"/>
    </row>
    <row r="21" spans="1:107" s="12" customFormat="1" ht="24" customHeight="1">
      <c r="A21" s="145" t="s">
        <v>367</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6" t="s">
        <v>360</v>
      </c>
      <c r="AG21" s="146"/>
      <c r="AH21" s="146"/>
      <c r="AI21" s="146"/>
      <c r="AJ21" s="146"/>
      <c r="AK21" s="146"/>
      <c r="AL21" s="147" t="s">
        <v>7</v>
      </c>
      <c r="AM21" s="147"/>
      <c r="AN21" s="147"/>
      <c r="AO21" s="147"/>
      <c r="AP21" s="147"/>
      <c r="AQ21" s="147"/>
      <c r="AR21" s="147"/>
      <c r="AS21" s="147"/>
      <c r="AT21" s="147"/>
      <c r="AU21" s="147"/>
      <c r="AV21" s="147"/>
      <c r="AW21" s="147"/>
      <c r="AX21" s="147"/>
      <c r="AY21" s="147"/>
      <c r="AZ21" s="147"/>
      <c r="BA21" s="147"/>
      <c r="BB21" s="148">
        <f>BB22</f>
        <v>1030000</v>
      </c>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f>BX22+BX30+BX26</f>
        <v>668901.09</v>
      </c>
      <c r="BY21" s="148"/>
      <c r="BZ21" s="148"/>
      <c r="CA21" s="148"/>
      <c r="CB21" s="148"/>
      <c r="CC21" s="148"/>
      <c r="CD21" s="148"/>
      <c r="CE21" s="148"/>
      <c r="CF21" s="148"/>
      <c r="CG21" s="148"/>
      <c r="CH21" s="148"/>
      <c r="CI21" s="148"/>
      <c r="CJ21" s="148"/>
      <c r="CK21" s="148"/>
      <c r="CL21" s="148"/>
      <c r="CM21" s="148"/>
      <c r="CN21" s="150">
        <f>SUM(CN20)</f>
        <v>361098.91000000003</v>
      </c>
      <c r="CO21" s="150"/>
      <c r="CP21" s="150"/>
      <c r="CQ21" s="150"/>
      <c r="CR21" s="150"/>
      <c r="CS21" s="150"/>
      <c r="CT21" s="150"/>
      <c r="CU21" s="150"/>
      <c r="CV21" s="150"/>
      <c r="CW21" s="150"/>
      <c r="CX21" s="150"/>
      <c r="CY21" s="150"/>
      <c r="CZ21" s="150"/>
      <c r="DA21" s="150"/>
      <c r="DB21" s="150"/>
      <c r="DC21" s="150"/>
    </row>
    <row r="22" spans="1:115" s="9" customFormat="1" ht="111" customHeight="1">
      <c r="A22" s="152" t="s">
        <v>8</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3" t="s">
        <v>360</v>
      </c>
      <c r="AG22" s="153"/>
      <c r="AH22" s="153"/>
      <c r="AI22" s="153"/>
      <c r="AJ22" s="153"/>
      <c r="AK22" s="153"/>
      <c r="AL22" s="155" t="s">
        <v>9</v>
      </c>
      <c r="AM22" s="155"/>
      <c r="AN22" s="155"/>
      <c r="AO22" s="155"/>
      <c r="AP22" s="155"/>
      <c r="AQ22" s="155"/>
      <c r="AR22" s="155"/>
      <c r="AS22" s="155"/>
      <c r="AT22" s="155"/>
      <c r="AU22" s="155"/>
      <c r="AV22" s="155"/>
      <c r="AW22" s="155"/>
      <c r="AX22" s="155"/>
      <c r="AY22" s="155"/>
      <c r="AZ22" s="155"/>
      <c r="BA22" s="155"/>
      <c r="BB22" s="143">
        <v>1030000</v>
      </c>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f>BX23</f>
        <v>665243.59</v>
      </c>
      <c r="BY22" s="143"/>
      <c r="BZ22" s="143"/>
      <c r="CA22" s="143"/>
      <c r="CB22" s="143"/>
      <c r="CC22" s="143"/>
      <c r="CD22" s="143"/>
      <c r="CE22" s="143"/>
      <c r="CF22" s="143"/>
      <c r="CG22" s="143"/>
      <c r="CH22" s="143"/>
      <c r="CI22" s="143"/>
      <c r="CJ22" s="143"/>
      <c r="CK22" s="143"/>
      <c r="CL22" s="143"/>
      <c r="CM22" s="143"/>
      <c r="CN22" s="144">
        <f>BB22-BX22</f>
        <v>364756.41000000003</v>
      </c>
      <c r="CO22" s="144"/>
      <c r="CP22" s="144"/>
      <c r="CQ22" s="144"/>
      <c r="CR22" s="144"/>
      <c r="CS22" s="144"/>
      <c r="CT22" s="144"/>
      <c r="CU22" s="144"/>
      <c r="CV22" s="144"/>
      <c r="CW22" s="144"/>
      <c r="CX22" s="144"/>
      <c r="CY22" s="144"/>
      <c r="CZ22" s="144"/>
      <c r="DA22" s="144"/>
      <c r="DB22" s="144"/>
      <c r="DC22" s="144"/>
      <c r="DK22" s="9">
        <f>BB17-стр2!AT8</f>
        <v>-1347076.4699999988</v>
      </c>
    </row>
    <row r="23" spans="1:107" s="13" customFormat="1" ht="165.75" customHeight="1">
      <c r="A23" s="104" t="s">
        <v>10</v>
      </c>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54" t="s">
        <v>360</v>
      </c>
      <c r="AG23" s="154"/>
      <c r="AH23" s="154"/>
      <c r="AI23" s="154"/>
      <c r="AJ23" s="154"/>
      <c r="AK23" s="154"/>
      <c r="AL23" s="106" t="s">
        <v>11</v>
      </c>
      <c r="AM23" s="106"/>
      <c r="AN23" s="106"/>
      <c r="AO23" s="106"/>
      <c r="AP23" s="106"/>
      <c r="AQ23" s="106"/>
      <c r="AR23" s="106"/>
      <c r="AS23" s="106"/>
      <c r="AT23" s="106"/>
      <c r="AU23" s="106"/>
      <c r="AV23" s="106"/>
      <c r="AW23" s="106"/>
      <c r="AX23" s="106"/>
      <c r="AY23" s="106"/>
      <c r="AZ23" s="106"/>
      <c r="BA23" s="106"/>
      <c r="BB23" s="107" t="s">
        <v>12</v>
      </c>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v>665243.59</v>
      </c>
      <c r="BY23" s="107"/>
      <c r="BZ23" s="107"/>
      <c r="CA23" s="107"/>
      <c r="CB23" s="107"/>
      <c r="CC23" s="107"/>
      <c r="CD23" s="107"/>
      <c r="CE23" s="107"/>
      <c r="CF23" s="107"/>
      <c r="CG23" s="107"/>
      <c r="CH23" s="107"/>
      <c r="CI23" s="107"/>
      <c r="CJ23" s="107"/>
      <c r="CK23" s="107"/>
      <c r="CL23" s="107"/>
      <c r="CM23" s="107"/>
      <c r="CN23" s="151">
        <f>-BX23</f>
        <v>-665243.59</v>
      </c>
      <c r="CO23" s="151"/>
      <c r="CP23" s="151"/>
      <c r="CQ23" s="151"/>
      <c r="CR23" s="151"/>
      <c r="CS23" s="151"/>
      <c r="CT23" s="151"/>
      <c r="CU23" s="151"/>
      <c r="CV23" s="151"/>
      <c r="CW23" s="151"/>
      <c r="CX23" s="151"/>
      <c r="CY23" s="151"/>
      <c r="CZ23" s="151"/>
      <c r="DA23" s="151"/>
      <c r="DB23" s="151"/>
      <c r="DC23" s="151"/>
    </row>
    <row r="24" spans="1:107" s="13" customFormat="1" ht="134.25" customHeight="1">
      <c r="A24" s="230" t="s">
        <v>14</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160" t="s">
        <v>360</v>
      </c>
      <c r="AG24" s="160"/>
      <c r="AH24" s="160"/>
      <c r="AI24" s="160"/>
      <c r="AJ24" s="160"/>
      <c r="AK24" s="160"/>
      <c r="AL24" s="106" t="s">
        <v>15</v>
      </c>
      <c r="AM24" s="106"/>
      <c r="AN24" s="106"/>
      <c r="AO24" s="106"/>
      <c r="AP24" s="106"/>
      <c r="AQ24" s="106"/>
      <c r="AR24" s="106"/>
      <c r="AS24" s="106"/>
      <c r="AT24" s="106"/>
      <c r="AU24" s="106"/>
      <c r="AV24" s="106"/>
      <c r="AW24" s="106"/>
      <c r="AX24" s="106"/>
      <c r="AY24" s="106"/>
      <c r="AZ24" s="106"/>
      <c r="BA24" s="106"/>
      <c r="BB24" s="107" t="s">
        <v>12</v>
      </c>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94" t="s">
        <v>12</v>
      </c>
      <c r="BY24" s="94"/>
      <c r="BZ24" s="94"/>
      <c r="CA24" s="94"/>
      <c r="CB24" s="94"/>
      <c r="CC24" s="94"/>
      <c r="CD24" s="94"/>
      <c r="CE24" s="94"/>
      <c r="CF24" s="94"/>
      <c r="CG24" s="94"/>
      <c r="CH24" s="94"/>
      <c r="CI24" s="94"/>
      <c r="CJ24" s="94"/>
      <c r="CK24" s="94"/>
      <c r="CL24" s="94"/>
      <c r="CM24" s="94"/>
      <c r="CN24" s="151" t="s">
        <v>12</v>
      </c>
      <c r="CO24" s="151"/>
      <c r="CP24" s="151"/>
      <c r="CQ24" s="151"/>
      <c r="CR24" s="151"/>
      <c r="CS24" s="151"/>
      <c r="CT24" s="151"/>
      <c r="CU24" s="151"/>
      <c r="CV24" s="151"/>
      <c r="CW24" s="151"/>
      <c r="CX24" s="151"/>
      <c r="CY24" s="151"/>
      <c r="CZ24" s="151"/>
      <c r="DA24" s="151"/>
      <c r="DB24" s="151"/>
      <c r="DC24" s="151"/>
    </row>
    <row r="25" spans="1:107" s="13" customFormat="1" ht="167.25" customHeight="1" thickBot="1">
      <c r="A25" s="104" t="s">
        <v>278</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5" t="s">
        <v>360</v>
      </c>
      <c r="AG25" s="105"/>
      <c r="AH25" s="105"/>
      <c r="AI25" s="105"/>
      <c r="AJ25" s="105"/>
      <c r="AK25" s="105"/>
      <c r="AL25" s="106" t="s">
        <v>13</v>
      </c>
      <c r="AM25" s="106"/>
      <c r="AN25" s="106"/>
      <c r="AO25" s="106"/>
      <c r="AP25" s="106"/>
      <c r="AQ25" s="106"/>
      <c r="AR25" s="106"/>
      <c r="AS25" s="106"/>
      <c r="AT25" s="106"/>
      <c r="AU25" s="106"/>
      <c r="AV25" s="106"/>
      <c r="AW25" s="106"/>
      <c r="AX25" s="106"/>
      <c r="AY25" s="106"/>
      <c r="AZ25" s="106"/>
      <c r="BA25" s="106"/>
      <c r="BB25" s="107" t="s">
        <v>12</v>
      </c>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94" t="s">
        <v>12</v>
      </c>
      <c r="BY25" s="94"/>
      <c r="BZ25" s="94"/>
      <c r="CA25" s="94"/>
      <c r="CB25" s="94"/>
      <c r="CC25" s="94"/>
      <c r="CD25" s="94"/>
      <c r="CE25" s="94"/>
      <c r="CF25" s="94"/>
      <c r="CG25" s="94"/>
      <c r="CH25" s="94"/>
      <c r="CI25" s="94"/>
      <c r="CJ25" s="94"/>
      <c r="CK25" s="94"/>
      <c r="CL25" s="94"/>
      <c r="CM25" s="94"/>
      <c r="CN25" s="151" t="s">
        <v>12</v>
      </c>
      <c r="CO25" s="151"/>
      <c r="CP25" s="151"/>
      <c r="CQ25" s="151"/>
      <c r="CR25" s="151"/>
      <c r="CS25" s="151"/>
      <c r="CT25" s="151"/>
      <c r="CU25" s="151"/>
      <c r="CV25" s="151"/>
      <c r="CW25" s="151"/>
      <c r="CX25" s="151"/>
      <c r="CY25" s="151"/>
      <c r="CZ25" s="151"/>
      <c r="DA25" s="151"/>
      <c r="DB25" s="151"/>
      <c r="DC25" s="151"/>
    </row>
    <row r="26" spans="1:107" s="89" customFormat="1" ht="219" customHeight="1" thickBot="1">
      <c r="A26" s="100" t="s">
        <v>374</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1" t="s">
        <v>360</v>
      </c>
      <c r="AG26" s="101"/>
      <c r="AH26" s="101"/>
      <c r="AI26" s="101"/>
      <c r="AJ26" s="101"/>
      <c r="AK26" s="101"/>
      <c r="AL26" s="102" t="s">
        <v>373</v>
      </c>
      <c r="AM26" s="102"/>
      <c r="AN26" s="102"/>
      <c r="AO26" s="102"/>
      <c r="AP26" s="102"/>
      <c r="AQ26" s="102"/>
      <c r="AR26" s="102"/>
      <c r="AS26" s="102"/>
      <c r="AT26" s="102"/>
      <c r="AU26" s="102"/>
      <c r="AV26" s="102"/>
      <c r="AW26" s="102"/>
      <c r="AX26" s="102"/>
      <c r="AY26" s="102"/>
      <c r="AZ26" s="102"/>
      <c r="BA26" s="102"/>
      <c r="BB26" s="103" t="s">
        <v>12</v>
      </c>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56">
        <f>BX29</f>
        <v>100</v>
      </c>
      <c r="BY26" s="156"/>
      <c r="BZ26" s="156"/>
      <c r="CA26" s="156"/>
      <c r="CB26" s="156"/>
      <c r="CC26" s="156"/>
      <c r="CD26" s="156"/>
      <c r="CE26" s="156"/>
      <c r="CF26" s="156"/>
      <c r="CG26" s="156"/>
      <c r="CH26" s="156"/>
      <c r="CI26" s="156"/>
      <c r="CJ26" s="156"/>
      <c r="CK26" s="156"/>
      <c r="CL26" s="156"/>
      <c r="CM26" s="156"/>
      <c r="CN26" s="157">
        <f>-BX26</f>
        <v>-100</v>
      </c>
      <c r="CO26" s="157"/>
      <c r="CP26" s="157"/>
      <c r="CQ26" s="157"/>
      <c r="CR26" s="157"/>
      <c r="CS26" s="157"/>
      <c r="CT26" s="157"/>
      <c r="CU26" s="157"/>
      <c r="CV26" s="157"/>
      <c r="CW26" s="157"/>
      <c r="CX26" s="157"/>
      <c r="CY26" s="157"/>
      <c r="CZ26" s="157"/>
      <c r="DA26" s="157"/>
      <c r="DB26" s="157"/>
      <c r="DC26" s="157"/>
    </row>
    <row r="27" spans="1:107" s="90" customFormat="1" ht="190.5" customHeight="1" thickBot="1">
      <c r="A27" s="96" t="s">
        <v>375</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7" t="s">
        <v>360</v>
      </c>
      <c r="AG27" s="97"/>
      <c r="AH27" s="97"/>
      <c r="AI27" s="97"/>
      <c r="AJ27" s="97"/>
      <c r="AK27" s="97"/>
      <c r="AL27" s="98" t="s">
        <v>376</v>
      </c>
      <c r="AM27" s="98"/>
      <c r="AN27" s="98"/>
      <c r="AO27" s="98"/>
      <c r="AP27" s="98"/>
      <c r="AQ27" s="98"/>
      <c r="AR27" s="98"/>
      <c r="AS27" s="98"/>
      <c r="AT27" s="98"/>
      <c r="AU27" s="98"/>
      <c r="AV27" s="98"/>
      <c r="AW27" s="98"/>
      <c r="AX27" s="98"/>
      <c r="AY27" s="98"/>
      <c r="AZ27" s="98"/>
      <c r="BA27" s="98"/>
      <c r="BB27" s="99" t="s">
        <v>12</v>
      </c>
      <c r="BC27" s="99"/>
      <c r="BD27" s="99"/>
      <c r="BE27" s="99"/>
      <c r="BF27" s="99"/>
      <c r="BG27" s="99"/>
      <c r="BH27" s="99"/>
      <c r="BI27" s="99"/>
      <c r="BJ27" s="99"/>
      <c r="BK27" s="99"/>
      <c r="BL27" s="99"/>
      <c r="BM27" s="99"/>
      <c r="BN27" s="99"/>
      <c r="BO27" s="99"/>
      <c r="BP27" s="99"/>
      <c r="BQ27" s="99"/>
      <c r="BR27" s="99"/>
      <c r="BS27" s="99"/>
      <c r="BT27" s="99"/>
      <c r="BU27" s="99"/>
      <c r="BV27" s="99"/>
      <c r="BW27" s="99"/>
      <c r="BX27" s="94" t="s">
        <v>12</v>
      </c>
      <c r="BY27" s="94"/>
      <c r="BZ27" s="94"/>
      <c r="CA27" s="94"/>
      <c r="CB27" s="94"/>
      <c r="CC27" s="94"/>
      <c r="CD27" s="94"/>
      <c r="CE27" s="94"/>
      <c r="CF27" s="94"/>
      <c r="CG27" s="94"/>
      <c r="CH27" s="94"/>
      <c r="CI27" s="94"/>
      <c r="CJ27" s="94"/>
      <c r="CK27" s="94"/>
      <c r="CL27" s="94"/>
      <c r="CM27" s="94"/>
      <c r="CN27" s="95" t="s">
        <v>12</v>
      </c>
      <c r="CO27" s="95"/>
      <c r="CP27" s="95"/>
      <c r="CQ27" s="95"/>
      <c r="CR27" s="95"/>
      <c r="CS27" s="95"/>
      <c r="CT27" s="95"/>
      <c r="CU27" s="95"/>
      <c r="CV27" s="95"/>
      <c r="CW27" s="95"/>
      <c r="CX27" s="95"/>
      <c r="CY27" s="95"/>
      <c r="CZ27" s="95"/>
      <c r="DA27" s="95"/>
      <c r="DB27" s="95"/>
      <c r="DC27" s="95"/>
    </row>
    <row r="28" spans="1:107" s="90" customFormat="1" ht="194.25" customHeight="1" thickBot="1">
      <c r="A28" s="96" t="s">
        <v>0</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7" t="s">
        <v>360</v>
      </c>
      <c r="AG28" s="97"/>
      <c r="AH28" s="97"/>
      <c r="AI28" s="97"/>
      <c r="AJ28" s="97"/>
      <c r="AK28" s="97"/>
      <c r="AL28" s="98" t="s">
        <v>1</v>
      </c>
      <c r="AM28" s="98"/>
      <c r="AN28" s="98"/>
      <c r="AO28" s="98"/>
      <c r="AP28" s="98"/>
      <c r="AQ28" s="98"/>
      <c r="AR28" s="98"/>
      <c r="AS28" s="98"/>
      <c r="AT28" s="98"/>
      <c r="AU28" s="98"/>
      <c r="AV28" s="98"/>
      <c r="AW28" s="98"/>
      <c r="AX28" s="98"/>
      <c r="AY28" s="98"/>
      <c r="AZ28" s="98"/>
      <c r="BA28" s="98"/>
      <c r="BB28" s="99" t="s">
        <v>12</v>
      </c>
      <c r="BC28" s="99"/>
      <c r="BD28" s="99"/>
      <c r="BE28" s="99"/>
      <c r="BF28" s="99"/>
      <c r="BG28" s="99"/>
      <c r="BH28" s="99"/>
      <c r="BI28" s="99"/>
      <c r="BJ28" s="99"/>
      <c r="BK28" s="99"/>
      <c r="BL28" s="99"/>
      <c r="BM28" s="99"/>
      <c r="BN28" s="99"/>
      <c r="BO28" s="99"/>
      <c r="BP28" s="99"/>
      <c r="BQ28" s="99"/>
      <c r="BR28" s="99"/>
      <c r="BS28" s="99"/>
      <c r="BT28" s="99"/>
      <c r="BU28" s="99"/>
      <c r="BV28" s="99"/>
      <c r="BW28" s="99"/>
      <c r="BX28" s="94" t="s">
        <v>12</v>
      </c>
      <c r="BY28" s="94"/>
      <c r="BZ28" s="94"/>
      <c r="CA28" s="94"/>
      <c r="CB28" s="94"/>
      <c r="CC28" s="94"/>
      <c r="CD28" s="94"/>
      <c r="CE28" s="94"/>
      <c r="CF28" s="94"/>
      <c r="CG28" s="94"/>
      <c r="CH28" s="94"/>
      <c r="CI28" s="94"/>
      <c r="CJ28" s="94"/>
      <c r="CK28" s="94"/>
      <c r="CL28" s="94"/>
      <c r="CM28" s="94"/>
      <c r="CN28" s="95" t="s">
        <v>12</v>
      </c>
      <c r="CO28" s="95"/>
      <c r="CP28" s="95"/>
      <c r="CQ28" s="95"/>
      <c r="CR28" s="95"/>
      <c r="CS28" s="95"/>
      <c r="CT28" s="95"/>
      <c r="CU28" s="95"/>
      <c r="CV28" s="95"/>
      <c r="CW28" s="95"/>
      <c r="CX28" s="95"/>
      <c r="CY28" s="95"/>
      <c r="CZ28" s="95"/>
      <c r="DA28" s="95"/>
      <c r="DB28" s="95"/>
      <c r="DC28" s="95"/>
    </row>
    <row r="29" spans="1:107" s="13" customFormat="1" ht="219" customHeight="1" thickBot="1">
      <c r="A29" s="104" t="s">
        <v>372</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5" t="s">
        <v>360</v>
      </c>
      <c r="AG29" s="105"/>
      <c r="AH29" s="105"/>
      <c r="AI29" s="105"/>
      <c r="AJ29" s="105"/>
      <c r="AK29" s="105"/>
      <c r="AL29" s="106" t="s">
        <v>371</v>
      </c>
      <c r="AM29" s="106"/>
      <c r="AN29" s="106"/>
      <c r="AO29" s="106"/>
      <c r="AP29" s="106"/>
      <c r="AQ29" s="106"/>
      <c r="AR29" s="106"/>
      <c r="AS29" s="106"/>
      <c r="AT29" s="106"/>
      <c r="AU29" s="106"/>
      <c r="AV29" s="106"/>
      <c r="AW29" s="106"/>
      <c r="AX29" s="106"/>
      <c r="AY29" s="106"/>
      <c r="AZ29" s="106"/>
      <c r="BA29" s="106"/>
      <c r="BB29" s="107" t="s">
        <v>12</v>
      </c>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94">
        <v>100</v>
      </c>
      <c r="BY29" s="94"/>
      <c r="BZ29" s="94"/>
      <c r="CA29" s="94"/>
      <c r="CB29" s="94"/>
      <c r="CC29" s="94"/>
      <c r="CD29" s="94"/>
      <c r="CE29" s="94"/>
      <c r="CF29" s="94"/>
      <c r="CG29" s="94"/>
      <c r="CH29" s="94"/>
      <c r="CI29" s="94"/>
      <c r="CJ29" s="94"/>
      <c r="CK29" s="94"/>
      <c r="CL29" s="94"/>
      <c r="CM29" s="94"/>
      <c r="CN29" s="151">
        <f>-BX29</f>
        <v>-100</v>
      </c>
      <c r="CO29" s="151"/>
      <c r="CP29" s="151"/>
      <c r="CQ29" s="151"/>
      <c r="CR29" s="151"/>
      <c r="CS29" s="151"/>
      <c r="CT29" s="151"/>
      <c r="CU29" s="151"/>
      <c r="CV29" s="151"/>
      <c r="CW29" s="151"/>
      <c r="CX29" s="151"/>
      <c r="CY29" s="151"/>
      <c r="CZ29" s="151"/>
      <c r="DA29" s="151"/>
      <c r="DB29" s="151"/>
      <c r="DC29" s="151"/>
    </row>
    <row r="30" spans="1:107" s="13" customFormat="1" ht="114" customHeight="1" thickBot="1">
      <c r="A30" s="158" t="s">
        <v>18</v>
      </c>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4"/>
      <c r="AF30" s="159" t="s">
        <v>360</v>
      </c>
      <c r="AG30" s="159"/>
      <c r="AH30" s="159"/>
      <c r="AI30" s="159"/>
      <c r="AJ30" s="159"/>
      <c r="AK30" s="159"/>
      <c r="AL30" s="155" t="s">
        <v>17</v>
      </c>
      <c r="AM30" s="155"/>
      <c r="AN30" s="155"/>
      <c r="AO30" s="155"/>
      <c r="AP30" s="155"/>
      <c r="AQ30" s="155"/>
      <c r="AR30" s="155"/>
      <c r="AS30" s="155"/>
      <c r="AT30" s="155"/>
      <c r="AU30" s="155"/>
      <c r="AV30" s="155"/>
      <c r="AW30" s="155"/>
      <c r="AX30" s="155"/>
      <c r="AY30" s="155"/>
      <c r="AZ30" s="155"/>
      <c r="BA30" s="155"/>
      <c r="BB30" s="143" t="s">
        <v>12</v>
      </c>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f>BX31+BX33</f>
        <v>3557.5</v>
      </c>
      <c r="BY30" s="143"/>
      <c r="BZ30" s="143"/>
      <c r="CA30" s="143"/>
      <c r="CB30" s="143"/>
      <c r="CC30" s="143"/>
      <c r="CD30" s="143"/>
      <c r="CE30" s="143"/>
      <c r="CF30" s="143"/>
      <c r="CG30" s="143"/>
      <c r="CH30" s="143"/>
      <c r="CI30" s="143"/>
      <c r="CJ30" s="143"/>
      <c r="CK30" s="143"/>
      <c r="CL30" s="143"/>
      <c r="CM30" s="143"/>
      <c r="CN30" s="144">
        <f>-BX30</f>
        <v>-3557.5</v>
      </c>
      <c r="CO30" s="144"/>
      <c r="CP30" s="144"/>
      <c r="CQ30" s="144"/>
      <c r="CR30" s="144"/>
      <c r="CS30" s="144"/>
      <c r="CT30" s="144"/>
      <c r="CU30" s="144"/>
      <c r="CV30" s="144"/>
      <c r="CW30" s="144"/>
      <c r="CX30" s="144"/>
      <c r="CY30" s="144"/>
      <c r="CZ30" s="144"/>
      <c r="DA30" s="144"/>
      <c r="DB30" s="144"/>
      <c r="DC30" s="144"/>
    </row>
    <row r="31" spans="1:107" s="13" customFormat="1" ht="121.5" customHeight="1" thickBot="1">
      <c r="A31" s="104" t="s">
        <v>16</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60" t="s">
        <v>360</v>
      </c>
      <c r="AG31" s="160"/>
      <c r="AH31" s="160"/>
      <c r="AI31" s="160"/>
      <c r="AJ31" s="160"/>
      <c r="AK31" s="160"/>
      <c r="AL31" s="106" t="s">
        <v>19</v>
      </c>
      <c r="AM31" s="106"/>
      <c r="AN31" s="106"/>
      <c r="AO31" s="106"/>
      <c r="AP31" s="106"/>
      <c r="AQ31" s="106"/>
      <c r="AR31" s="106"/>
      <c r="AS31" s="106"/>
      <c r="AT31" s="106"/>
      <c r="AU31" s="106"/>
      <c r="AV31" s="106"/>
      <c r="AW31" s="106"/>
      <c r="AX31" s="106"/>
      <c r="AY31" s="106"/>
      <c r="AZ31" s="106"/>
      <c r="BA31" s="106"/>
      <c r="BB31" s="107" t="s">
        <v>12</v>
      </c>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v>2857.5</v>
      </c>
      <c r="BY31" s="107"/>
      <c r="BZ31" s="107"/>
      <c r="CA31" s="107"/>
      <c r="CB31" s="107"/>
      <c r="CC31" s="107"/>
      <c r="CD31" s="107"/>
      <c r="CE31" s="107"/>
      <c r="CF31" s="107"/>
      <c r="CG31" s="107"/>
      <c r="CH31" s="107"/>
      <c r="CI31" s="107"/>
      <c r="CJ31" s="107"/>
      <c r="CK31" s="107"/>
      <c r="CL31" s="107"/>
      <c r="CM31" s="107"/>
      <c r="CN31" s="151">
        <f>-BX31</f>
        <v>-2857.5</v>
      </c>
      <c r="CO31" s="151"/>
      <c r="CP31" s="151"/>
      <c r="CQ31" s="151"/>
      <c r="CR31" s="151"/>
      <c r="CS31" s="151"/>
      <c r="CT31" s="151"/>
      <c r="CU31" s="151"/>
      <c r="CV31" s="151"/>
      <c r="CW31" s="151"/>
      <c r="CX31" s="151"/>
      <c r="CY31" s="151"/>
      <c r="CZ31" s="151"/>
      <c r="DA31" s="151"/>
      <c r="DB31" s="151"/>
      <c r="DC31" s="151"/>
    </row>
    <row r="32" spans="1:107" s="13" customFormat="1" ht="81.75" customHeight="1">
      <c r="A32" s="161" t="s">
        <v>20</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5"/>
      <c r="AF32" s="160" t="s">
        <v>360</v>
      </c>
      <c r="AG32" s="160"/>
      <c r="AH32" s="160"/>
      <c r="AI32" s="160"/>
      <c r="AJ32" s="160"/>
      <c r="AK32" s="160"/>
      <c r="AL32" s="106" t="s">
        <v>21</v>
      </c>
      <c r="AM32" s="106"/>
      <c r="AN32" s="106"/>
      <c r="AO32" s="106"/>
      <c r="AP32" s="106"/>
      <c r="AQ32" s="106"/>
      <c r="AR32" s="106"/>
      <c r="AS32" s="106"/>
      <c r="AT32" s="106"/>
      <c r="AU32" s="106"/>
      <c r="AV32" s="106"/>
      <c r="AW32" s="106"/>
      <c r="AX32" s="106"/>
      <c r="AY32" s="106"/>
      <c r="AZ32" s="106"/>
      <c r="BA32" s="106"/>
      <c r="BB32" s="107" t="s">
        <v>12</v>
      </c>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94" t="s">
        <v>12</v>
      </c>
      <c r="BY32" s="94"/>
      <c r="BZ32" s="94"/>
      <c r="CA32" s="94"/>
      <c r="CB32" s="94"/>
      <c r="CC32" s="94"/>
      <c r="CD32" s="94"/>
      <c r="CE32" s="94"/>
      <c r="CF32" s="94"/>
      <c r="CG32" s="94"/>
      <c r="CH32" s="94"/>
      <c r="CI32" s="94"/>
      <c r="CJ32" s="94"/>
      <c r="CK32" s="94"/>
      <c r="CL32" s="94"/>
      <c r="CM32" s="94"/>
      <c r="CN32" s="151" t="s">
        <v>12</v>
      </c>
      <c r="CO32" s="151"/>
      <c r="CP32" s="151"/>
      <c r="CQ32" s="151"/>
      <c r="CR32" s="151"/>
      <c r="CS32" s="151"/>
      <c r="CT32" s="151"/>
      <c r="CU32" s="151"/>
      <c r="CV32" s="151"/>
      <c r="CW32" s="151"/>
      <c r="CX32" s="151"/>
      <c r="CY32" s="151"/>
      <c r="CZ32" s="151"/>
      <c r="DA32" s="151"/>
      <c r="DB32" s="151"/>
      <c r="DC32" s="151"/>
    </row>
    <row r="33" spans="1:107" s="12" customFormat="1" ht="131.25" customHeight="1">
      <c r="A33" s="162" t="s">
        <v>22</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
      <c r="AF33" s="160" t="s">
        <v>360</v>
      </c>
      <c r="AG33" s="160"/>
      <c r="AH33" s="160"/>
      <c r="AI33" s="160"/>
      <c r="AJ33" s="160"/>
      <c r="AK33" s="160"/>
      <c r="AL33" s="106" t="s">
        <v>23</v>
      </c>
      <c r="AM33" s="106"/>
      <c r="AN33" s="106"/>
      <c r="AO33" s="106"/>
      <c r="AP33" s="106"/>
      <c r="AQ33" s="106"/>
      <c r="AR33" s="106"/>
      <c r="AS33" s="106"/>
      <c r="AT33" s="106"/>
      <c r="AU33" s="106"/>
      <c r="AV33" s="106"/>
      <c r="AW33" s="106"/>
      <c r="AX33" s="106"/>
      <c r="AY33" s="106"/>
      <c r="AZ33" s="106"/>
      <c r="BA33" s="106"/>
      <c r="BB33" s="107" t="s">
        <v>12</v>
      </c>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f>200+100+100+100+200-200+100+100</f>
        <v>700</v>
      </c>
      <c r="BY33" s="107"/>
      <c r="BZ33" s="107"/>
      <c r="CA33" s="107"/>
      <c r="CB33" s="107"/>
      <c r="CC33" s="107"/>
      <c r="CD33" s="107"/>
      <c r="CE33" s="107"/>
      <c r="CF33" s="107"/>
      <c r="CG33" s="107"/>
      <c r="CH33" s="107"/>
      <c r="CI33" s="107"/>
      <c r="CJ33" s="107"/>
      <c r="CK33" s="107"/>
      <c r="CL33" s="107"/>
      <c r="CM33" s="107"/>
      <c r="CN33" s="151">
        <f>-BX33</f>
        <v>-700</v>
      </c>
      <c r="CO33" s="151"/>
      <c r="CP33" s="151"/>
      <c r="CQ33" s="151"/>
      <c r="CR33" s="151"/>
      <c r="CS33" s="151"/>
      <c r="CT33" s="151"/>
      <c r="CU33" s="151"/>
      <c r="CV33" s="151"/>
      <c r="CW33" s="151"/>
      <c r="CX33" s="151"/>
      <c r="CY33" s="151"/>
      <c r="CZ33" s="151"/>
      <c r="DA33" s="151"/>
      <c r="DB33" s="151"/>
      <c r="DC33" s="151"/>
    </row>
    <row r="34" spans="1:107" s="9" customFormat="1" ht="66.75" customHeight="1">
      <c r="A34" s="164" t="s">
        <v>24</v>
      </c>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46" t="s">
        <v>360</v>
      </c>
      <c r="AG34" s="146"/>
      <c r="AH34" s="146"/>
      <c r="AI34" s="146"/>
      <c r="AJ34" s="146"/>
      <c r="AK34" s="146"/>
      <c r="AL34" s="147" t="s">
        <v>25</v>
      </c>
      <c r="AM34" s="147"/>
      <c r="AN34" s="147"/>
      <c r="AO34" s="147"/>
      <c r="AP34" s="147"/>
      <c r="AQ34" s="147"/>
      <c r="AR34" s="147"/>
      <c r="AS34" s="147"/>
      <c r="AT34" s="147"/>
      <c r="AU34" s="147"/>
      <c r="AV34" s="147"/>
      <c r="AW34" s="147"/>
      <c r="AX34" s="147"/>
      <c r="AY34" s="147"/>
      <c r="AZ34" s="147"/>
      <c r="BA34" s="147"/>
      <c r="BB34" s="148">
        <f>BB35</f>
        <v>963000</v>
      </c>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f>BX35</f>
        <v>911650.7100000001</v>
      </c>
      <c r="BY34" s="148"/>
      <c r="BZ34" s="148"/>
      <c r="CA34" s="148"/>
      <c r="CB34" s="148"/>
      <c r="CC34" s="148"/>
      <c r="CD34" s="148"/>
      <c r="CE34" s="148"/>
      <c r="CF34" s="148"/>
      <c r="CG34" s="148"/>
      <c r="CH34" s="148"/>
      <c r="CI34" s="148"/>
      <c r="CJ34" s="148"/>
      <c r="CK34" s="148"/>
      <c r="CL34" s="148"/>
      <c r="CM34" s="148"/>
      <c r="CN34" s="150">
        <f aca="true" t="shared" si="0" ref="CN34:CN39">BB34-BX34</f>
        <v>51349.28999999992</v>
      </c>
      <c r="CO34" s="150"/>
      <c r="CP34" s="150"/>
      <c r="CQ34" s="150"/>
      <c r="CR34" s="150"/>
      <c r="CS34" s="150"/>
      <c r="CT34" s="150"/>
      <c r="CU34" s="150"/>
      <c r="CV34" s="150"/>
      <c r="CW34" s="150"/>
      <c r="CX34" s="150"/>
      <c r="CY34" s="150"/>
      <c r="CZ34" s="150"/>
      <c r="DA34" s="150"/>
      <c r="DB34" s="150"/>
      <c r="DC34" s="150"/>
    </row>
    <row r="35" spans="1:107" s="11" customFormat="1" ht="70.5" customHeight="1">
      <c r="A35" s="165" t="s">
        <v>26</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6" t="s">
        <v>360</v>
      </c>
      <c r="AG35" s="166"/>
      <c r="AH35" s="166"/>
      <c r="AI35" s="166"/>
      <c r="AJ35" s="166"/>
      <c r="AK35" s="166"/>
      <c r="AL35" s="167" t="s">
        <v>27</v>
      </c>
      <c r="AM35" s="167"/>
      <c r="AN35" s="167"/>
      <c r="AO35" s="167"/>
      <c r="AP35" s="167"/>
      <c r="AQ35" s="167"/>
      <c r="AR35" s="167"/>
      <c r="AS35" s="167"/>
      <c r="AT35" s="167"/>
      <c r="AU35" s="167"/>
      <c r="AV35" s="167"/>
      <c r="AW35" s="167"/>
      <c r="AX35" s="167"/>
      <c r="AY35" s="167"/>
      <c r="AZ35" s="167"/>
      <c r="BA35" s="167"/>
      <c r="BB35" s="94">
        <f>BB36+BB37+BB38+BB39</f>
        <v>963000</v>
      </c>
      <c r="BC35" s="94"/>
      <c r="BD35" s="94"/>
      <c r="BE35" s="94"/>
      <c r="BF35" s="94"/>
      <c r="BG35" s="94"/>
      <c r="BH35" s="94"/>
      <c r="BI35" s="94"/>
      <c r="BJ35" s="94"/>
      <c r="BK35" s="94"/>
      <c r="BL35" s="94"/>
      <c r="BM35" s="94"/>
      <c r="BN35" s="94"/>
      <c r="BO35" s="94"/>
      <c r="BP35" s="94"/>
      <c r="BQ35" s="94"/>
      <c r="BR35" s="94"/>
      <c r="BS35" s="94"/>
      <c r="BT35" s="94"/>
      <c r="BU35" s="94"/>
      <c r="BV35" s="94"/>
      <c r="BW35" s="94"/>
      <c r="BX35" s="94">
        <f>BX36+BX37+BX38+BX39</f>
        <v>911650.7100000001</v>
      </c>
      <c r="BY35" s="94"/>
      <c r="BZ35" s="94"/>
      <c r="CA35" s="94"/>
      <c r="CB35" s="94"/>
      <c r="CC35" s="94"/>
      <c r="CD35" s="94"/>
      <c r="CE35" s="94"/>
      <c r="CF35" s="94"/>
      <c r="CG35" s="94"/>
      <c r="CH35" s="94"/>
      <c r="CI35" s="94"/>
      <c r="CJ35" s="94"/>
      <c r="CK35" s="94"/>
      <c r="CL35" s="94"/>
      <c r="CM35" s="94"/>
      <c r="CN35" s="163">
        <f t="shared" si="0"/>
        <v>51349.28999999992</v>
      </c>
      <c r="CO35" s="163"/>
      <c r="CP35" s="163"/>
      <c r="CQ35" s="163"/>
      <c r="CR35" s="163"/>
      <c r="CS35" s="163"/>
      <c r="CT35" s="163"/>
      <c r="CU35" s="163"/>
      <c r="CV35" s="163"/>
      <c r="CW35" s="163"/>
      <c r="CX35" s="163"/>
      <c r="CY35" s="163"/>
      <c r="CZ35" s="163"/>
      <c r="DA35" s="163"/>
      <c r="DB35" s="163"/>
      <c r="DC35" s="163"/>
    </row>
    <row r="36" spans="1:107" s="11" customFormat="1" ht="110.25" customHeight="1">
      <c r="A36" s="168" t="s">
        <v>334</v>
      </c>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9" t="s">
        <v>360</v>
      </c>
      <c r="AG36" s="169"/>
      <c r="AH36" s="169"/>
      <c r="AI36" s="169"/>
      <c r="AJ36" s="169"/>
      <c r="AK36" s="169"/>
      <c r="AL36" s="141" t="s">
        <v>28</v>
      </c>
      <c r="AM36" s="141"/>
      <c r="AN36" s="141"/>
      <c r="AO36" s="141"/>
      <c r="AP36" s="141"/>
      <c r="AQ36" s="141"/>
      <c r="AR36" s="141"/>
      <c r="AS36" s="141"/>
      <c r="AT36" s="141"/>
      <c r="AU36" s="141"/>
      <c r="AV36" s="141"/>
      <c r="AW36" s="141"/>
      <c r="AX36" s="141"/>
      <c r="AY36" s="141"/>
      <c r="AZ36" s="141"/>
      <c r="BA36" s="141"/>
      <c r="BB36" s="142">
        <v>294500</v>
      </c>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v>311579.27</v>
      </c>
      <c r="BY36" s="142"/>
      <c r="BZ36" s="142"/>
      <c r="CA36" s="142"/>
      <c r="CB36" s="142"/>
      <c r="CC36" s="142"/>
      <c r="CD36" s="142"/>
      <c r="CE36" s="142"/>
      <c r="CF36" s="142"/>
      <c r="CG36" s="142"/>
      <c r="CH36" s="142"/>
      <c r="CI36" s="142"/>
      <c r="CJ36" s="142"/>
      <c r="CK36" s="142"/>
      <c r="CL36" s="142"/>
      <c r="CM36" s="142"/>
      <c r="CN36" s="149">
        <f t="shared" si="0"/>
        <v>-17079.27000000002</v>
      </c>
      <c r="CO36" s="149"/>
      <c r="CP36" s="149"/>
      <c r="CQ36" s="149"/>
      <c r="CR36" s="149"/>
      <c r="CS36" s="149"/>
      <c r="CT36" s="149"/>
      <c r="CU36" s="149"/>
      <c r="CV36" s="149"/>
      <c r="CW36" s="149"/>
      <c r="CX36" s="149"/>
      <c r="CY36" s="149"/>
      <c r="CZ36" s="149"/>
      <c r="DA36" s="149"/>
      <c r="DB36" s="149"/>
      <c r="DC36" s="149"/>
    </row>
    <row r="37" spans="1:107" s="11" customFormat="1" ht="134.25" customHeight="1">
      <c r="A37" s="168" t="s">
        <v>29</v>
      </c>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9" t="s">
        <v>360</v>
      </c>
      <c r="AG37" s="169"/>
      <c r="AH37" s="169"/>
      <c r="AI37" s="169"/>
      <c r="AJ37" s="169"/>
      <c r="AK37" s="169"/>
      <c r="AL37" s="141" t="s">
        <v>30</v>
      </c>
      <c r="AM37" s="141"/>
      <c r="AN37" s="141"/>
      <c r="AO37" s="141"/>
      <c r="AP37" s="141"/>
      <c r="AQ37" s="141"/>
      <c r="AR37" s="141"/>
      <c r="AS37" s="141"/>
      <c r="AT37" s="141"/>
      <c r="AU37" s="141"/>
      <c r="AV37" s="141"/>
      <c r="AW37" s="141"/>
      <c r="AX37" s="141"/>
      <c r="AY37" s="141"/>
      <c r="AZ37" s="141"/>
      <c r="BA37" s="141"/>
      <c r="BB37" s="142">
        <v>11000</v>
      </c>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v>8517.15</v>
      </c>
      <c r="BY37" s="142"/>
      <c r="BZ37" s="142"/>
      <c r="CA37" s="142"/>
      <c r="CB37" s="142"/>
      <c r="CC37" s="142"/>
      <c r="CD37" s="142"/>
      <c r="CE37" s="142"/>
      <c r="CF37" s="142"/>
      <c r="CG37" s="142"/>
      <c r="CH37" s="142"/>
      <c r="CI37" s="142"/>
      <c r="CJ37" s="142"/>
      <c r="CK37" s="142"/>
      <c r="CL37" s="142"/>
      <c r="CM37" s="142"/>
      <c r="CN37" s="149">
        <f t="shared" si="0"/>
        <v>2482.8500000000004</v>
      </c>
      <c r="CO37" s="149"/>
      <c r="CP37" s="149"/>
      <c r="CQ37" s="149"/>
      <c r="CR37" s="149"/>
      <c r="CS37" s="149"/>
      <c r="CT37" s="149"/>
      <c r="CU37" s="149"/>
      <c r="CV37" s="149"/>
      <c r="CW37" s="149"/>
      <c r="CX37" s="149"/>
      <c r="CY37" s="149"/>
      <c r="CZ37" s="149"/>
      <c r="DA37" s="149"/>
      <c r="DB37" s="149"/>
      <c r="DC37" s="149"/>
    </row>
    <row r="38" spans="1:107" s="11" customFormat="1" ht="110.25" customHeight="1">
      <c r="A38" s="168" t="s">
        <v>35</v>
      </c>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9" t="s">
        <v>360</v>
      </c>
      <c r="AG38" s="169"/>
      <c r="AH38" s="169"/>
      <c r="AI38" s="169"/>
      <c r="AJ38" s="169"/>
      <c r="AK38" s="169"/>
      <c r="AL38" s="141" t="s">
        <v>36</v>
      </c>
      <c r="AM38" s="141"/>
      <c r="AN38" s="141"/>
      <c r="AO38" s="141"/>
      <c r="AP38" s="141"/>
      <c r="AQ38" s="141"/>
      <c r="AR38" s="141"/>
      <c r="AS38" s="141"/>
      <c r="AT38" s="141"/>
      <c r="AU38" s="141"/>
      <c r="AV38" s="141"/>
      <c r="AW38" s="141"/>
      <c r="AX38" s="141"/>
      <c r="AY38" s="141"/>
      <c r="AZ38" s="141"/>
      <c r="BA38" s="141"/>
      <c r="BB38" s="142">
        <v>645000</v>
      </c>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v>621759.93</v>
      </c>
      <c r="BY38" s="142"/>
      <c r="BZ38" s="142"/>
      <c r="CA38" s="142"/>
      <c r="CB38" s="142"/>
      <c r="CC38" s="142"/>
      <c r="CD38" s="142"/>
      <c r="CE38" s="142"/>
      <c r="CF38" s="142"/>
      <c r="CG38" s="142"/>
      <c r="CH38" s="142"/>
      <c r="CI38" s="142"/>
      <c r="CJ38" s="142"/>
      <c r="CK38" s="142"/>
      <c r="CL38" s="142"/>
      <c r="CM38" s="142"/>
      <c r="CN38" s="149">
        <f t="shared" si="0"/>
        <v>23240.06999999995</v>
      </c>
      <c r="CO38" s="149"/>
      <c r="CP38" s="149"/>
      <c r="CQ38" s="149"/>
      <c r="CR38" s="149"/>
      <c r="CS38" s="149"/>
      <c r="CT38" s="149"/>
      <c r="CU38" s="149"/>
      <c r="CV38" s="149"/>
      <c r="CW38" s="149"/>
      <c r="CX38" s="149"/>
      <c r="CY38" s="149"/>
      <c r="CZ38" s="149"/>
      <c r="DA38" s="149"/>
      <c r="DB38" s="149"/>
      <c r="DC38" s="149"/>
    </row>
    <row r="39" spans="1:107" s="17" customFormat="1" ht="115.5" customHeight="1">
      <c r="A39" s="170" t="s">
        <v>37</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1" t="s">
        <v>360</v>
      </c>
      <c r="AG39" s="171"/>
      <c r="AH39" s="171"/>
      <c r="AI39" s="171"/>
      <c r="AJ39" s="171"/>
      <c r="AK39" s="171"/>
      <c r="AL39" s="141" t="s">
        <v>38</v>
      </c>
      <c r="AM39" s="141"/>
      <c r="AN39" s="141"/>
      <c r="AO39" s="141"/>
      <c r="AP39" s="141"/>
      <c r="AQ39" s="141"/>
      <c r="AR39" s="141"/>
      <c r="AS39" s="141"/>
      <c r="AT39" s="141"/>
      <c r="AU39" s="141"/>
      <c r="AV39" s="141"/>
      <c r="AW39" s="141"/>
      <c r="AX39" s="141"/>
      <c r="AY39" s="141"/>
      <c r="AZ39" s="141"/>
      <c r="BA39" s="141"/>
      <c r="BB39" s="142">
        <v>12500</v>
      </c>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v>-30205.64</v>
      </c>
      <c r="BY39" s="142"/>
      <c r="BZ39" s="142"/>
      <c r="CA39" s="142"/>
      <c r="CB39" s="142"/>
      <c r="CC39" s="142"/>
      <c r="CD39" s="142"/>
      <c r="CE39" s="142"/>
      <c r="CF39" s="142"/>
      <c r="CG39" s="142"/>
      <c r="CH39" s="142"/>
      <c r="CI39" s="142"/>
      <c r="CJ39" s="142"/>
      <c r="CK39" s="142"/>
      <c r="CL39" s="142"/>
      <c r="CM39" s="142"/>
      <c r="CN39" s="149">
        <f t="shared" si="0"/>
        <v>42705.64</v>
      </c>
      <c r="CO39" s="149"/>
      <c r="CP39" s="149"/>
      <c r="CQ39" s="149"/>
      <c r="CR39" s="149"/>
      <c r="CS39" s="149"/>
      <c r="CT39" s="149"/>
      <c r="CU39" s="149"/>
      <c r="CV39" s="149"/>
      <c r="CW39" s="149"/>
      <c r="CX39" s="149"/>
      <c r="CY39" s="149"/>
      <c r="CZ39" s="149"/>
      <c r="DA39" s="149"/>
      <c r="DB39" s="149"/>
      <c r="DC39" s="149"/>
    </row>
    <row r="40" spans="1:107" s="12" customFormat="1" ht="48" customHeight="1">
      <c r="A40" s="172" t="s">
        <v>39</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59" t="s">
        <v>360</v>
      </c>
      <c r="AG40" s="159"/>
      <c r="AH40" s="159"/>
      <c r="AI40" s="159"/>
      <c r="AJ40" s="159"/>
      <c r="AK40" s="159"/>
      <c r="AL40" s="155" t="s">
        <v>40</v>
      </c>
      <c r="AM40" s="155"/>
      <c r="AN40" s="155"/>
      <c r="AO40" s="155"/>
      <c r="AP40" s="155"/>
      <c r="AQ40" s="155"/>
      <c r="AR40" s="155"/>
      <c r="AS40" s="155"/>
      <c r="AT40" s="155"/>
      <c r="AU40" s="155"/>
      <c r="AV40" s="155"/>
      <c r="AW40" s="155"/>
      <c r="AX40" s="155"/>
      <c r="AY40" s="155"/>
      <c r="AZ40" s="155"/>
      <c r="BA40" s="155"/>
      <c r="BB40" s="143">
        <f>BB41+BB50</f>
        <v>413000</v>
      </c>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77">
        <f>BX41+BX50</f>
        <v>823205.13</v>
      </c>
      <c r="BY40" s="177"/>
      <c r="BZ40" s="177"/>
      <c r="CA40" s="177"/>
      <c r="CB40" s="177"/>
      <c r="CC40" s="177"/>
      <c r="CD40" s="177"/>
      <c r="CE40" s="177"/>
      <c r="CF40" s="177"/>
      <c r="CG40" s="177"/>
      <c r="CH40" s="177"/>
      <c r="CI40" s="177"/>
      <c r="CJ40" s="177"/>
      <c r="CK40" s="177"/>
      <c r="CL40" s="177"/>
      <c r="CM40" s="177"/>
      <c r="CN40" s="144">
        <f>BB40-BX40</f>
        <v>-410205.13</v>
      </c>
      <c r="CO40" s="144"/>
      <c r="CP40" s="144"/>
      <c r="CQ40" s="144"/>
      <c r="CR40" s="144"/>
      <c r="CS40" s="144"/>
      <c r="CT40" s="144"/>
      <c r="CU40" s="144"/>
      <c r="CV40" s="144"/>
      <c r="CW40" s="144"/>
      <c r="CX40" s="144"/>
      <c r="CY40" s="144"/>
      <c r="CZ40" s="144"/>
      <c r="DA40" s="144"/>
      <c r="DB40" s="144"/>
      <c r="DC40" s="144"/>
    </row>
    <row r="41" spans="1:107" s="9" customFormat="1" ht="66" customHeight="1">
      <c r="A41" s="173" t="s">
        <v>41</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4" t="s">
        <v>360</v>
      </c>
      <c r="AG41" s="174"/>
      <c r="AH41" s="174"/>
      <c r="AI41" s="174"/>
      <c r="AJ41" s="174"/>
      <c r="AK41" s="174"/>
      <c r="AL41" s="147" t="s">
        <v>42</v>
      </c>
      <c r="AM41" s="147"/>
      <c r="AN41" s="147"/>
      <c r="AO41" s="147"/>
      <c r="AP41" s="147"/>
      <c r="AQ41" s="147"/>
      <c r="AR41" s="147"/>
      <c r="AS41" s="147"/>
      <c r="AT41" s="147"/>
      <c r="AU41" s="147"/>
      <c r="AV41" s="147"/>
      <c r="AW41" s="147"/>
      <c r="AX41" s="147"/>
      <c r="AY41" s="147"/>
      <c r="AZ41" s="147"/>
      <c r="BA41" s="147"/>
      <c r="BB41" s="148">
        <f>BB45</f>
        <v>220000</v>
      </c>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78">
        <f>BX45+BX43+BX42+BX47+BX44</f>
        <v>510473.97000000003</v>
      </c>
      <c r="BY41" s="178"/>
      <c r="BZ41" s="178"/>
      <c r="CA41" s="178"/>
      <c r="CB41" s="178"/>
      <c r="CC41" s="178"/>
      <c r="CD41" s="178"/>
      <c r="CE41" s="178"/>
      <c r="CF41" s="178"/>
      <c r="CG41" s="178"/>
      <c r="CH41" s="178"/>
      <c r="CI41" s="178"/>
      <c r="CJ41" s="178"/>
      <c r="CK41" s="178"/>
      <c r="CL41" s="178"/>
      <c r="CM41" s="178"/>
      <c r="CN41" s="179">
        <f>BB41-BX41</f>
        <v>-290473.97000000003</v>
      </c>
      <c r="CO41" s="179"/>
      <c r="CP41" s="179"/>
      <c r="CQ41" s="179"/>
      <c r="CR41" s="179"/>
      <c r="CS41" s="179"/>
      <c r="CT41" s="179"/>
      <c r="CU41" s="179"/>
      <c r="CV41" s="179"/>
      <c r="CW41" s="179"/>
      <c r="CX41" s="179"/>
      <c r="CY41" s="179"/>
      <c r="CZ41" s="179"/>
      <c r="DA41" s="179"/>
      <c r="DB41" s="179"/>
      <c r="DC41" s="179"/>
    </row>
    <row r="42" spans="1:107" s="13" customFormat="1" ht="104.25" customHeight="1">
      <c r="A42" s="175" t="s">
        <v>292</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6" t="s">
        <v>360</v>
      </c>
      <c r="AG42" s="176"/>
      <c r="AH42" s="176"/>
      <c r="AI42" s="176"/>
      <c r="AJ42" s="176"/>
      <c r="AK42" s="176"/>
      <c r="AL42" s="167" t="s">
        <v>289</v>
      </c>
      <c r="AM42" s="167"/>
      <c r="AN42" s="167"/>
      <c r="AO42" s="167"/>
      <c r="AP42" s="167"/>
      <c r="AQ42" s="167"/>
      <c r="AR42" s="167"/>
      <c r="AS42" s="167"/>
      <c r="AT42" s="167"/>
      <c r="AU42" s="167"/>
      <c r="AV42" s="167"/>
      <c r="AW42" s="167"/>
      <c r="AX42" s="167"/>
      <c r="AY42" s="167"/>
      <c r="AZ42" s="167"/>
      <c r="BA42" s="167"/>
      <c r="BB42" s="94" t="s">
        <v>12</v>
      </c>
      <c r="BC42" s="94"/>
      <c r="BD42" s="94"/>
      <c r="BE42" s="94"/>
      <c r="BF42" s="94"/>
      <c r="BG42" s="94"/>
      <c r="BH42" s="94"/>
      <c r="BI42" s="94"/>
      <c r="BJ42" s="94"/>
      <c r="BK42" s="94"/>
      <c r="BL42" s="94"/>
      <c r="BM42" s="94"/>
      <c r="BN42" s="94"/>
      <c r="BO42" s="94"/>
      <c r="BP42" s="94"/>
      <c r="BQ42" s="94"/>
      <c r="BR42" s="94"/>
      <c r="BS42" s="94"/>
      <c r="BT42" s="94"/>
      <c r="BU42" s="94"/>
      <c r="BV42" s="94"/>
      <c r="BW42" s="94"/>
      <c r="BX42" s="94">
        <v>53499.39</v>
      </c>
      <c r="BY42" s="94"/>
      <c r="BZ42" s="94"/>
      <c r="CA42" s="94"/>
      <c r="CB42" s="94"/>
      <c r="CC42" s="94"/>
      <c r="CD42" s="94"/>
      <c r="CE42" s="94"/>
      <c r="CF42" s="94"/>
      <c r="CG42" s="94"/>
      <c r="CH42" s="94"/>
      <c r="CI42" s="94"/>
      <c r="CJ42" s="94"/>
      <c r="CK42" s="94"/>
      <c r="CL42" s="94"/>
      <c r="CM42" s="94"/>
      <c r="CN42" s="151">
        <f>-BX42</f>
        <v>-53499.39</v>
      </c>
      <c r="CO42" s="151"/>
      <c r="CP42" s="151"/>
      <c r="CQ42" s="151"/>
      <c r="CR42" s="151"/>
      <c r="CS42" s="151"/>
      <c r="CT42" s="151"/>
      <c r="CU42" s="151"/>
      <c r="CV42" s="151"/>
      <c r="CW42" s="151"/>
      <c r="CX42" s="151"/>
      <c r="CY42" s="151"/>
      <c r="CZ42" s="151"/>
      <c r="DA42" s="151"/>
      <c r="DB42" s="151"/>
      <c r="DC42" s="151"/>
    </row>
    <row r="43" spans="1:107" s="13" customFormat="1" ht="66" customHeight="1">
      <c r="A43" s="175" t="s">
        <v>290</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6" t="s">
        <v>360</v>
      </c>
      <c r="AG43" s="176"/>
      <c r="AH43" s="176"/>
      <c r="AI43" s="176"/>
      <c r="AJ43" s="176"/>
      <c r="AK43" s="176"/>
      <c r="AL43" s="167" t="s">
        <v>291</v>
      </c>
      <c r="AM43" s="167"/>
      <c r="AN43" s="167"/>
      <c r="AO43" s="167"/>
      <c r="AP43" s="167"/>
      <c r="AQ43" s="167"/>
      <c r="AR43" s="167"/>
      <c r="AS43" s="167"/>
      <c r="AT43" s="167"/>
      <c r="AU43" s="167"/>
      <c r="AV43" s="167"/>
      <c r="AW43" s="167"/>
      <c r="AX43" s="167"/>
      <c r="AY43" s="167"/>
      <c r="AZ43" s="167"/>
      <c r="BA43" s="167"/>
      <c r="BB43" s="94" t="s">
        <v>12</v>
      </c>
      <c r="BC43" s="94"/>
      <c r="BD43" s="94"/>
      <c r="BE43" s="94"/>
      <c r="BF43" s="94"/>
      <c r="BG43" s="94"/>
      <c r="BH43" s="94"/>
      <c r="BI43" s="94"/>
      <c r="BJ43" s="94"/>
      <c r="BK43" s="94"/>
      <c r="BL43" s="94"/>
      <c r="BM43" s="94"/>
      <c r="BN43" s="94"/>
      <c r="BO43" s="94"/>
      <c r="BP43" s="94"/>
      <c r="BQ43" s="94"/>
      <c r="BR43" s="94"/>
      <c r="BS43" s="94"/>
      <c r="BT43" s="94"/>
      <c r="BU43" s="94"/>
      <c r="BV43" s="94"/>
      <c r="BW43" s="94"/>
      <c r="BX43" s="94">
        <v>870.29</v>
      </c>
      <c r="BY43" s="94"/>
      <c r="BZ43" s="94"/>
      <c r="CA43" s="94"/>
      <c r="CB43" s="94"/>
      <c r="CC43" s="94"/>
      <c r="CD43" s="94"/>
      <c r="CE43" s="94"/>
      <c r="CF43" s="94"/>
      <c r="CG43" s="94"/>
      <c r="CH43" s="94"/>
      <c r="CI43" s="94"/>
      <c r="CJ43" s="94"/>
      <c r="CK43" s="94"/>
      <c r="CL43" s="94"/>
      <c r="CM43" s="94"/>
      <c r="CN43" s="151">
        <f>-BX43</f>
        <v>-870.29</v>
      </c>
      <c r="CO43" s="151"/>
      <c r="CP43" s="151"/>
      <c r="CQ43" s="151"/>
      <c r="CR43" s="151"/>
      <c r="CS43" s="151"/>
      <c r="CT43" s="151"/>
      <c r="CU43" s="151"/>
      <c r="CV43" s="151"/>
      <c r="CW43" s="151"/>
      <c r="CX43" s="151"/>
      <c r="CY43" s="151"/>
      <c r="CZ43" s="151"/>
      <c r="DA43" s="151"/>
      <c r="DB43" s="151"/>
      <c r="DC43" s="151"/>
    </row>
    <row r="44" spans="1:107" s="13" customFormat="1" ht="116.25" customHeight="1">
      <c r="A44" s="175" t="s">
        <v>104</v>
      </c>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6" t="s">
        <v>360</v>
      </c>
      <c r="AG44" s="176"/>
      <c r="AH44" s="176"/>
      <c r="AI44" s="176"/>
      <c r="AJ44" s="176"/>
      <c r="AK44" s="176"/>
      <c r="AL44" s="167" t="s">
        <v>103</v>
      </c>
      <c r="AM44" s="167"/>
      <c r="AN44" s="167"/>
      <c r="AO44" s="167"/>
      <c r="AP44" s="167"/>
      <c r="AQ44" s="167"/>
      <c r="AR44" s="167"/>
      <c r="AS44" s="167"/>
      <c r="AT44" s="167"/>
      <c r="AU44" s="167"/>
      <c r="AV44" s="167"/>
      <c r="AW44" s="167"/>
      <c r="AX44" s="167"/>
      <c r="AY44" s="167"/>
      <c r="AZ44" s="167"/>
      <c r="BA44" s="167"/>
      <c r="BB44" s="94" t="s">
        <v>12</v>
      </c>
      <c r="BC44" s="94"/>
      <c r="BD44" s="94"/>
      <c r="BE44" s="94"/>
      <c r="BF44" s="94"/>
      <c r="BG44" s="94"/>
      <c r="BH44" s="94"/>
      <c r="BI44" s="94"/>
      <c r="BJ44" s="94"/>
      <c r="BK44" s="94"/>
      <c r="BL44" s="94"/>
      <c r="BM44" s="94"/>
      <c r="BN44" s="94"/>
      <c r="BO44" s="94"/>
      <c r="BP44" s="94"/>
      <c r="BQ44" s="94"/>
      <c r="BR44" s="94"/>
      <c r="BS44" s="94"/>
      <c r="BT44" s="94"/>
      <c r="BU44" s="94"/>
      <c r="BV44" s="94"/>
      <c r="BW44" s="94"/>
      <c r="BX44" s="94">
        <v>-487.66</v>
      </c>
      <c r="BY44" s="94"/>
      <c r="BZ44" s="94"/>
      <c r="CA44" s="94"/>
      <c r="CB44" s="94"/>
      <c r="CC44" s="94"/>
      <c r="CD44" s="94"/>
      <c r="CE44" s="94"/>
      <c r="CF44" s="94"/>
      <c r="CG44" s="94"/>
      <c r="CH44" s="94"/>
      <c r="CI44" s="94"/>
      <c r="CJ44" s="94"/>
      <c r="CK44" s="94"/>
      <c r="CL44" s="94"/>
      <c r="CM44" s="94"/>
      <c r="CN44" s="151">
        <v>-487.66</v>
      </c>
      <c r="CO44" s="151"/>
      <c r="CP44" s="151"/>
      <c r="CQ44" s="151"/>
      <c r="CR44" s="151"/>
      <c r="CS44" s="151"/>
      <c r="CT44" s="151"/>
      <c r="CU44" s="151"/>
      <c r="CV44" s="151"/>
      <c r="CW44" s="151"/>
      <c r="CX44" s="151"/>
      <c r="CY44" s="151"/>
      <c r="CZ44" s="151"/>
      <c r="DA44" s="151"/>
      <c r="DB44" s="151"/>
      <c r="DC44" s="151"/>
    </row>
    <row r="45" spans="1:107" s="13" customFormat="1" ht="116.25" customHeight="1">
      <c r="A45" s="175" t="s">
        <v>45</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6" t="s">
        <v>360</v>
      </c>
      <c r="AG45" s="176"/>
      <c r="AH45" s="176"/>
      <c r="AI45" s="176"/>
      <c r="AJ45" s="176"/>
      <c r="AK45" s="176"/>
      <c r="AL45" s="167" t="s">
        <v>46</v>
      </c>
      <c r="AM45" s="167"/>
      <c r="AN45" s="167"/>
      <c r="AO45" s="167"/>
      <c r="AP45" s="167"/>
      <c r="AQ45" s="167"/>
      <c r="AR45" s="167"/>
      <c r="AS45" s="167"/>
      <c r="AT45" s="167"/>
      <c r="AU45" s="167"/>
      <c r="AV45" s="167"/>
      <c r="AW45" s="167"/>
      <c r="AX45" s="167"/>
      <c r="AY45" s="167"/>
      <c r="AZ45" s="167"/>
      <c r="BA45" s="167"/>
      <c r="BB45" s="94">
        <f>BB46</f>
        <v>220000</v>
      </c>
      <c r="BC45" s="94"/>
      <c r="BD45" s="94"/>
      <c r="BE45" s="94"/>
      <c r="BF45" s="94"/>
      <c r="BG45" s="94"/>
      <c r="BH45" s="94"/>
      <c r="BI45" s="94"/>
      <c r="BJ45" s="94"/>
      <c r="BK45" s="94"/>
      <c r="BL45" s="94"/>
      <c r="BM45" s="94"/>
      <c r="BN45" s="94"/>
      <c r="BO45" s="94"/>
      <c r="BP45" s="94"/>
      <c r="BQ45" s="94"/>
      <c r="BR45" s="94"/>
      <c r="BS45" s="94"/>
      <c r="BT45" s="94"/>
      <c r="BU45" s="94"/>
      <c r="BV45" s="94"/>
      <c r="BW45" s="94"/>
      <c r="BX45" s="94">
        <f>BX46</f>
        <v>449381.27</v>
      </c>
      <c r="BY45" s="94"/>
      <c r="BZ45" s="94"/>
      <c r="CA45" s="94"/>
      <c r="CB45" s="94"/>
      <c r="CC45" s="94"/>
      <c r="CD45" s="94"/>
      <c r="CE45" s="94"/>
      <c r="CF45" s="94"/>
      <c r="CG45" s="94"/>
      <c r="CH45" s="94"/>
      <c r="CI45" s="94"/>
      <c r="CJ45" s="94"/>
      <c r="CK45" s="94"/>
      <c r="CL45" s="94"/>
      <c r="CM45" s="94"/>
      <c r="CN45" s="151">
        <f>BB45-BX45</f>
        <v>-229381.27000000002</v>
      </c>
      <c r="CO45" s="151"/>
      <c r="CP45" s="151"/>
      <c r="CQ45" s="151"/>
      <c r="CR45" s="151"/>
      <c r="CS45" s="151"/>
      <c r="CT45" s="151"/>
      <c r="CU45" s="151"/>
      <c r="CV45" s="151"/>
      <c r="CW45" s="151"/>
      <c r="CX45" s="151"/>
      <c r="CY45" s="151"/>
      <c r="CZ45" s="151"/>
      <c r="DA45" s="151"/>
      <c r="DB45" s="151"/>
      <c r="DC45" s="151"/>
    </row>
    <row r="46" spans="1:107" s="9" customFormat="1" ht="111.75" customHeight="1">
      <c r="A46" s="180" t="s">
        <v>280</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40" t="s">
        <v>360</v>
      </c>
      <c r="AG46" s="140"/>
      <c r="AH46" s="140"/>
      <c r="AI46" s="140"/>
      <c r="AJ46" s="140"/>
      <c r="AK46" s="140"/>
      <c r="AL46" s="141" t="s">
        <v>47</v>
      </c>
      <c r="AM46" s="141"/>
      <c r="AN46" s="141"/>
      <c r="AO46" s="141"/>
      <c r="AP46" s="141"/>
      <c r="AQ46" s="141"/>
      <c r="AR46" s="141"/>
      <c r="AS46" s="141"/>
      <c r="AT46" s="141"/>
      <c r="AU46" s="141"/>
      <c r="AV46" s="141"/>
      <c r="AW46" s="141"/>
      <c r="AX46" s="141"/>
      <c r="AY46" s="141"/>
      <c r="AZ46" s="141"/>
      <c r="BA46" s="141"/>
      <c r="BB46" s="142">
        <v>220000</v>
      </c>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56">
        <v>449381.27</v>
      </c>
      <c r="BY46" s="156"/>
      <c r="BZ46" s="156"/>
      <c r="CA46" s="156"/>
      <c r="CB46" s="156"/>
      <c r="CC46" s="156"/>
      <c r="CD46" s="156"/>
      <c r="CE46" s="156"/>
      <c r="CF46" s="156"/>
      <c r="CG46" s="156"/>
      <c r="CH46" s="156"/>
      <c r="CI46" s="156"/>
      <c r="CJ46" s="156"/>
      <c r="CK46" s="156"/>
      <c r="CL46" s="156"/>
      <c r="CM46" s="156"/>
      <c r="CN46" s="156">
        <f>BB46-BX46</f>
        <v>-229381.27000000002</v>
      </c>
      <c r="CO46" s="156"/>
      <c r="CP46" s="156"/>
      <c r="CQ46" s="156"/>
      <c r="CR46" s="156"/>
      <c r="CS46" s="156"/>
      <c r="CT46" s="156"/>
      <c r="CU46" s="156"/>
      <c r="CV46" s="156"/>
      <c r="CW46" s="156"/>
      <c r="CX46" s="156"/>
      <c r="CY46" s="156"/>
      <c r="CZ46" s="156"/>
      <c r="DA46" s="156"/>
      <c r="DB46" s="156"/>
      <c r="DC46" s="156"/>
    </row>
    <row r="47" spans="1:107" s="9" customFormat="1" ht="51.75" customHeight="1">
      <c r="A47" s="175" t="s">
        <v>48</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6" t="s">
        <v>360</v>
      </c>
      <c r="AG47" s="176"/>
      <c r="AH47" s="176"/>
      <c r="AI47" s="176"/>
      <c r="AJ47" s="176"/>
      <c r="AK47" s="176"/>
      <c r="AL47" s="167" t="s">
        <v>49</v>
      </c>
      <c r="AM47" s="167"/>
      <c r="AN47" s="167"/>
      <c r="AO47" s="167"/>
      <c r="AP47" s="167"/>
      <c r="AQ47" s="167"/>
      <c r="AR47" s="167"/>
      <c r="AS47" s="167"/>
      <c r="AT47" s="167"/>
      <c r="AU47" s="167"/>
      <c r="AV47" s="167"/>
      <c r="AW47" s="167"/>
      <c r="AX47" s="167"/>
      <c r="AY47" s="167"/>
      <c r="AZ47" s="167"/>
      <c r="BA47" s="167"/>
      <c r="BB47" s="94" t="s">
        <v>12</v>
      </c>
      <c r="BC47" s="94"/>
      <c r="BD47" s="94"/>
      <c r="BE47" s="94"/>
      <c r="BF47" s="94"/>
      <c r="BG47" s="94"/>
      <c r="BH47" s="94"/>
      <c r="BI47" s="94"/>
      <c r="BJ47" s="94"/>
      <c r="BK47" s="94"/>
      <c r="BL47" s="94"/>
      <c r="BM47" s="94"/>
      <c r="BN47" s="94"/>
      <c r="BO47" s="94"/>
      <c r="BP47" s="94"/>
      <c r="BQ47" s="94"/>
      <c r="BR47" s="94"/>
      <c r="BS47" s="94"/>
      <c r="BT47" s="94"/>
      <c r="BU47" s="94"/>
      <c r="BV47" s="94"/>
      <c r="BW47" s="94"/>
      <c r="BX47" s="94">
        <f>BX48+BX49</f>
        <v>7210.68</v>
      </c>
      <c r="BY47" s="94"/>
      <c r="BZ47" s="94"/>
      <c r="CA47" s="94"/>
      <c r="CB47" s="94"/>
      <c r="CC47" s="94"/>
      <c r="CD47" s="94"/>
      <c r="CE47" s="94"/>
      <c r="CF47" s="94"/>
      <c r="CG47" s="94"/>
      <c r="CH47" s="94"/>
      <c r="CI47" s="94"/>
      <c r="CJ47" s="94"/>
      <c r="CK47" s="94"/>
      <c r="CL47" s="94"/>
      <c r="CM47" s="94"/>
      <c r="CN47" s="94">
        <f>-BX47</f>
        <v>-7210.68</v>
      </c>
      <c r="CO47" s="94"/>
      <c r="CP47" s="94"/>
      <c r="CQ47" s="94"/>
      <c r="CR47" s="94"/>
      <c r="CS47" s="94"/>
      <c r="CT47" s="94"/>
      <c r="CU47" s="94"/>
      <c r="CV47" s="94"/>
      <c r="CW47" s="94"/>
      <c r="CX47" s="94"/>
      <c r="CY47" s="94"/>
      <c r="CZ47" s="94"/>
      <c r="DA47" s="94"/>
      <c r="DB47" s="94"/>
      <c r="DC47" s="94"/>
    </row>
    <row r="48" spans="1:107" s="9" customFormat="1" ht="108.75" customHeight="1">
      <c r="A48" s="181" t="s">
        <v>50</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76" t="s">
        <v>360</v>
      </c>
      <c r="AG48" s="176"/>
      <c r="AH48" s="176"/>
      <c r="AI48" s="176"/>
      <c r="AJ48" s="176"/>
      <c r="AK48" s="176"/>
      <c r="AL48" s="167" t="s">
        <v>51</v>
      </c>
      <c r="AM48" s="167"/>
      <c r="AN48" s="167"/>
      <c r="AO48" s="167"/>
      <c r="AP48" s="167"/>
      <c r="AQ48" s="167"/>
      <c r="AR48" s="167"/>
      <c r="AS48" s="167"/>
      <c r="AT48" s="167"/>
      <c r="AU48" s="167"/>
      <c r="AV48" s="167"/>
      <c r="AW48" s="167"/>
      <c r="AX48" s="167"/>
      <c r="AY48" s="167"/>
      <c r="AZ48" s="167"/>
      <c r="BA48" s="167"/>
      <c r="BB48" s="94" t="s">
        <v>12</v>
      </c>
      <c r="BC48" s="94"/>
      <c r="BD48" s="94"/>
      <c r="BE48" s="94"/>
      <c r="BF48" s="94"/>
      <c r="BG48" s="94"/>
      <c r="BH48" s="94"/>
      <c r="BI48" s="94"/>
      <c r="BJ48" s="94"/>
      <c r="BK48" s="94"/>
      <c r="BL48" s="94"/>
      <c r="BM48" s="94"/>
      <c r="BN48" s="94"/>
      <c r="BO48" s="94"/>
      <c r="BP48" s="94"/>
      <c r="BQ48" s="94"/>
      <c r="BR48" s="94"/>
      <c r="BS48" s="94"/>
      <c r="BT48" s="94"/>
      <c r="BU48" s="94"/>
      <c r="BV48" s="94"/>
      <c r="BW48" s="94"/>
      <c r="BX48" s="94">
        <v>7127.1</v>
      </c>
      <c r="BY48" s="94"/>
      <c r="BZ48" s="94"/>
      <c r="CA48" s="94"/>
      <c r="CB48" s="94"/>
      <c r="CC48" s="94"/>
      <c r="CD48" s="94"/>
      <c r="CE48" s="94"/>
      <c r="CF48" s="94"/>
      <c r="CG48" s="94"/>
      <c r="CH48" s="94"/>
      <c r="CI48" s="94"/>
      <c r="CJ48" s="94"/>
      <c r="CK48" s="94"/>
      <c r="CL48" s="94"/>
      <c r="CM48" s="94"/>
      <c r="CN48" s="94">
        <f>-BX48</f>
        <v>-7127.1</v>
      </c>
      <c r="CO48" s="94"/>
      <c r="CP48" s="94"/>
      <c r="CQ48" s="94"/>
      <c r="CR48" s="94"/>
      <c r="CS48" s="94"/>
      <c r="CT48" s="94"/>
      <c r="CU48" s="94"/>
      <c r="CV48" s="94"/>
      <c r="CW48" s="94"/>
      <c r="CX48" s="94"/>
      <c r="CY48" s="94"/>
      <c r="CZ48" s="94"/>
      <c r="DA48" s="94"/>
      <c r="DB48" s="94"/>
      <c r="DC48" s="94"/>
    </row>
    <row r="49" spans="1:107" s="12" customFormat="1" ht="63" customHeight="1">
      <c r="A49" s="181" t="s">
        <v>52</v>
      </c>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76" t="s">
        <v>360</v>
      </c>
      <c r="AG49" s="176"/>
      <c r="AH49" s="176"/>
      <c r="AI49" s="176"/>
      <c r="AJ49" s="176"/>
      <c r="AK49" s="176"/>
      <c r="AL49" s="167" t="s">
        <v>53</v>
      </c>
      <c r="AM49" s="167"/>
      <c r="AN49" s="167"/>
      <c r="AO49" s="167"/>
      <c r="AP49" s="167"/>
      <c r="AQ49" s="167"/>
      <c r="AR49" s="167"/>
      <c r="AS49" s="167"/>
      <c r="AT49" s="167"/>
      <c r="AU49" s="167"/>
      <c r="AV49" s="167"/>
      <c r="AW49" s="167"/>
      <c r="AX49" s="167"/>
      <c r="AY49" s="167"/>
      <c r="AZ49" s="167"/>
      <c r="BA49" s="167"/>
      <c r="BB49" s="94" t="s">
        <v>12</v>
      </c>
      <c r="BC49" s="94"/>
      <c r="BD49" s="94"/>
      <c r="BE49" s="94"/>
      <c r="BF49" s="94"/>
      <c r="BG49" s="94"/>
      <c r="BH49" s="94"/>
      <c r="BI49" s="94"/>
      <c r="BJ49" s="94"/>
      <c r="BK49" s="94"/>
      <c r="BL49" s="94"/>
      <c r="BM49" s="94"/>
      <c r="BN49" s="94"/>
      <c r="BO49" s="94"/>
      <c r="BP49" s="94"/>
      <c r="BQ49" s="94"/>
      <c r="BR49" s="94"/>
      <c r="BS49" s="94"/>
      <c r="BT49" s="94"/>
      <c r="BU49" s="94"/>
      <c r="BV49" s="94"/>
      <c r="BW49" s="94"/>
      <c r="BX49" s="94">
        <v>83.58</v>
      </c>
      <c r="BY49" s="94"/>
      <c r="BZ49" s="94"/>
      <c r="CA49" s="94"/>
      <c r="CB49" s="94"/>
      <c r="CC49" s="94"/>
      <c r="CD49" s="94"/>
      <c r="CE49" s="94"/>
      <c r="CF49" s="94"/>
      <c r="CG49" s="94"/>
      <c r="CH49" s="94"/>
      <c r="CI49" s="94"/>
      <c r="CJ49" s="94"/>
      <c r="CK49" s="94"/>
      <c r="CL49" s="94"/>
      <c r="CM49" s="94"/>
      <c r="CN49" s="94">
        <f>-BX49</f>
        <v>-83.58</v>
      </c>
      <c r="CO49" s="94"/>
      <c r="CP49" s="94"/>
      <c r="CQ49" s="94"/>
      <c r="CR49" s="94"/>
      <c r="CS49" s="94"/>
      <c r="CT49" s="94"/>
      <c r="CU49" s="94"/>
      <c r="CV49" s="94"/>
      <c r="CW49" s="94"/>
      <c r="CX49" s="94"/>
      <c r="CY49" s="94"/>
      <c r="CZ49" s="94"/>
      <c r="DA49" s="94"/>
      <c r="DB49" s="94"/>
      <c r="DC49" s="94"/>
    </row>
    <row r="50" spans="1:107" s="9" customFormat="1" ht="23.25" customHeight="1">
      <c r="A50" s="182" t="s">
        <v>55</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74" t="s">
        <v>360</v>
      </c>
      <c r="AG50" s="174"/>
      <c r="AH50" s="174"/>
      <c r="AI50" s="174"/>
      <c r="AJ50" s="174"/>
      <c r="AK50" s="174"/>
      <c r="AL50" s="147" t="s">
        <v>56</v>
      </c>
      <c r="AM50" s="147"/>
      <c r="AN50" s="147"/>
      <c r="AO50" s="147"/>
      <c r="AP50" s="147"/>
      <c r="AQ50" s="147"/>
      <c r="AR50" s="147"/>
      <c r="AS50" s="147"/>
      <c r="AT50" s="147"/>
      <c r="AU50" s="147"/>
      <c r="AV50" s="147"/>
      <c r="AW50" s="147"/>
      <c r="AX50" s="147"/>
      <c r="AY50" s="147"/>
      <c r="AZ50" s="147"/>
      <c r="BA50" s="147"/>
      <c r="BB50" s="148">
        <f>BB51</f>
        <v>193000</v>
      </c>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f>BX51</f>
        <v>312731.16</v>
      </c>
      <c r="BY50" s="148"/>
      <c r="BZ50" s="148"/>
      <c r="CA50" s="148"/>
      <c r="CB50" s="148"/>
      <c r="CC50" s="148"/>
      <c r="CD50" s="148"/>
      <c r="CE50" s="148"/>
      <c r="CF50" s="148"/>
      <c r="CG50" s="148"/>
      <c r="CH50" s="148"/>
      <c r="CI50" s="148"/>
      <c r="CJ50" s="148"/>
      <c r="CK50" s="148"/>
      <c r="CL50" s="148"/>
      <c r="CM50" s="148"/>
      <c r="CN50" s="150">
        <f>BB50-BX50</f>
        <v>-119731.15999999997</v>
      </c>
      <c r="CO50" s="150"/>
      <c r="CP50" s="150"/>
      <c r="CQ50" s="150"/>
      <c r="CR50" s="150"/>
      <c r="CS50" s="150"/>
      <c r="CT50" s="150"/>
      <c r="CU50" s="150"/>
      <c r="CV50" s="150"/>
      <c r="CW50" s="150"/>
      <c r="CX50" s="150"/>
      <c r="CY50" s="150"/>
      <c r="CZ50" s="150"/>
      <c r="DA50" s="150"/>
      <c r="DB50" s="150"/>
      <c r="DC50" s="150"/>
    </row>
    <row r="51" spans="1:107" s="11" customFormat="1" ht="27.75" customHeight="1">
      <c r="A51" s="183" t="s">
        <v>55</v>
      </c>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76" t="s">
        <v>360</v>
      </c>
      <c r="AG51" s="176"/>
      <c r="AH51" s="176"/>
      <c r="AI51" s="176"/>
      <c r="AJ51" s="176"/>
      <c r="AK51" s="176"/>
      <c r="AL51" s="167" t="s">
        <v>57</v>
      </c>
      <c r="AM51" s="167"/>
      <c r="AN51" s="167"/>
      <c r="AO51" s="167"/>
      <c r="AP51" s="167"/>
      <c r="AQ51" s="167"/>
      <c r="AR51" s="167"/>
      <c r="AS51" s="167"/>
      <c r="AT51" s="167"/>
      <c r="AU51" s="167"/>
      <c r="AV51" s="167"/>
      <c r="AW51" s="167"/>
      <c r="AX51" s="167"/>
      <c r="AY51" s="167"/>
      <c r="AZ51" s="167"/>
      <c r="BA51" s="167"/>
      <c r="BB51" s="94">
        <v>193000</v>
      </c>
      <c r="BC51" s="94"/>
      <c r="BD51" s="94"/>
      <c r="BE51" s="94"/>
      <c r="BF51" s="94"/>
      <c r="BG51" s="94"/>
      <c r="BH51" s="94"/>
      <c r="BI51" s="94"/>
      <c r="BJ51" s="94"/>
      <c r="BK51" s="94"/>
      <c r="BL51" s="94"/>
      <c r="BM51" s="94"/>
      <c r="BN51" s="94"/>
      <c r="BO51" s="94"/>
      <c r="BP51" s="94"/>
      <c r="BQ51" s="94"/>
      <c r="BR51" s="94"/>
      <c r="BS51" s="94"/>
      <c r="BT51" s="94"/>
      <c r="BU51" s="94"/>
      <c r="BV51" s="94"/>
      <c r="BW51" s="94"/>
      <c r="BX51" s="94">
        <f>BX52+BX53+BX54</f>
        <v>312731.16</v>
      </c>
      <c r="BY51" s="94"/>
      <c r="BZ51" s="94"/>
      <c r="CA51" s="94"/>
      <c r="CB51" s="94"/>
      <c r="CC51" s="94"/>
      <c r="CD51" s="94"/>
      <c r="CE51" s="94"/>
      <c r="CF51" s="94"/>
      <c r="CG51" s="94"/>
      <c r="CH51" s="94"/>
      <c r="CI51" s="94"/>
      <c r="CJ51" s="94"/>
      <c r="CK51" s="94"/>
      <c r="CL51" s="94"/>
      <c r="CM51" s="94"/>
      <c r="CN51" s="163">
        <f>SUM(BB51-BX51)</f>
        <v>-119731.15999999997</v>
      </c>
      <c r="CO51" s="163"/>
      <c r="CP51" s="163"/>
      <c r="CQ51" s="163"/>
      <c r="CR51" s="163"/>
      <c r="CS51" s="163"/>
      <c r="CT51" s="163"/>
      <c r="CU51" s="163"/>
      <c r="CV51" s="163"/>
      <c r="CW51" s="163"/>
      <c r="CX51" s="163"/>
      <c r="CY51" s="163"/>
      <c r="CZ51" s="163"/>
      <c r="DA51" s="163"/>
      <c r="DB51" s="163"/>
      <c r="DC51" s="163"/>
    </row>
    <row r="52" spans="1:107" s="11" customFormat="1" ht="72.75" customHeight="1">
      <c r="A52" s="184" t="s">
        <v>58</v>
      </c>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40" t="s">
        <v>360</v>
      </c>
      <c r="AG52" s="140"/>
      <c r="AH52" s="140"/>
      <c r="AI52" s="140"/>
      <c r="AJ52" s="140"/>
      <c r="AK52" s="140"/>
      <c r="AL52" s="141" t="s">
        <v>59</v>
      </c>
      <c r="AM52" s="141"/>
      <c r="AN52" s="141"/>
      <c r="AO52" s="141"/>
      <c r="AP52" s="141"/>
      <c r="AQ52" s="141"/>
      <c r="AR52" s="141"/>
      <c r="AS52" s="141"/>
      <c r="AT52" s="141"/>
      <c r="AU52" s="141"/>
      <c r="AV52" s="141"/>
      <c r="AW52" s="141"/>
      <c r="AX52" s="141"/>
      <c r="AY52" s="141"/>
      <c r="AZ52" s="141"/>
      <c r="BA52" s="141"/>
      <c r="BB52" s="142" t="s">
        <v>12</v>
      </c>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v>310689.47</v>
      </c>
      <c r="BY52" s="142"/>
      <c r="BZ52" s="142"/>
      <c r="CA52" s="142"/>
      <c r="CB52" s="142"/>
      <c r="CC52" s="142"/>
      <c r="CD52" s="142"/>
      <c r="CE52" s="142"/>
      <c r="CF52" s="142"/>
      <c r="CG52" s="142"/>
      <c r="CH52" s="142"/>
      <c r="CI52" s="142"/>
      <c r="CJ52" s="142"/>
      <c r="CK52" s="142"/>
      <c r="CL52" s="142"/>
      <c r="CM52" s="142"/>
      <c r="CN52" s="149">
        <f>-BX52</f>
        <v>-310689.47</v>
      </c>
      <c r="CO52" s="149"/>
      <c r="CP52" s="149"/>
      <c r="CQ52" s="149"/>
      <c r="CR52" s="149"/>
      <c r="CS52" s="149"/>
      <c r="CT52" s="149"/>
      <c r="CU52" s="149"/>
      <c r="CV52" s="149"/>
      <c r="CW52" s="149"/>
      <c r="CX52" s="149"/>
      <c r="CY52" s="149"/>
      <c r="CZ52" s="149"/>
      <c r="DA52" s="149"/>
      <c r="DB52" s="149"/>
      <c r="DC52" s="149"/>
    </row>
    <row r="53" spans="1:107" s="11" customFormat="1" ht="33.75" customHeight="1">
      <c r="A53" s="184" t="s">
        <v>60</v>
      </c>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40" t="s">
        <v>360</v>
      </c>
      <c r="AG53" s="140"/>
      <c r="AH53" s="140"/>
      <c r="AI53" s="140"/>
      <c r="AJ53" s="140"/>
      <c r="AK53" s="140"/>
      <c r="AL53" s="141" t="s">
        <v>61</v>
      </c>
      <c r="AM53" s="141"/>
      <c r="AN53" s="141"/>
      <c r="AO53" s="141"/>
      <c r="AP53" s="141"/>
      <c r="AQ53" s="141"/>
      <c r="AR53" s="141"/>
      <c r="AS53" s="141"/>
      <c r="AT53" s="141"/>
      <c r="AU53" s="141"/>
      <c r="AV53" s="141"/>
      <c r="AW53" s="141"/>
      <c r="AX53" s="141"/>
      <c r="AY53" s="141"/>
      <c r="AZ53" s="141"/>
      <c r="BA53" s="141"/>
      <c r="BB53" s="142" t="s">
        <v>12</v>
      </c>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v>1041.69</v>
      </c>
      <c r="BY53" s="142"/>
      <c r="BZ53" s="142"/>
      <c r="CA53" s="142"/>
      <c r="CB53" s="142"/>
      <c r="CC53" s="142"/>
      <c r="CD53" s="142"/>
      <c r="CE53" s="142"/>
      <c r="CF53" s="142"/>
      <c r="CG53" s="142"/>
      <c r="CH53" s="142"/>
      <c r="CI53" s="142"/>
      <c r="CJ53" s="142"/>
      <c r="CK53" s="142"/>
      <c r="CL53" s="142"/>
      <c r="CM53" s="142"/>
      <c r="CN53" s="142">
        <f>-BX53</f>
        <v>-1041.69</v>
      </c>
      <c r="CO53" s="142"/>
      <c r="CP53" s="142"/>
      <c r="CQ53" s="142"/>
      <c r="CR53" s="142"/>
      <c r="CS53" s="142"/>
      <c r="CT53" s="142"/>
      <c r="CU53" s="142"/>
      <c r="CV53" s="142"/>
      <c r="CW53" s="142"/>
      <c r="CX53" s="142"/>
      <c r="CY53" s="142"/>
      <c r="CZ53" s="142"/>
      <c r="DA53" s="142"/>
      <c r="DB53" s="142"/>
      <c r="DC53" s="142"/>
    </row>
    <row r="54" spans="1:107" s="11" customFormat="1" ht="75" customHeight="1">
      <c r="A54" s="184" t="s">
        <v>62</v>
      </c>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40" t="s">
        <v>360</v>
      </c>
      <c r="AG54" s="140"/>
      <c r="AH54" s="140"/>
      <c r="AI54" s="140"/>
      <c r="AJ54" s="140"/>
      <c r="AK54" s="140"/>
      <c r="AL54" s="141" t="s">
        <v>63</v>
      </c>
      <c r="AM54" s="141"/>
      <c r="AN54" s="141"/>
      <c r="AO54" s="141"/>
      <c r="AP54" s="141"/>
      <c r="AQ54" s="141"/>
      <c r="AR54" s="141"/>
      <c r="AS54" s="141"/>
      <c r="AT54" s="141"/>
      <c r="AU54" s="141"/>
      <c r="AV54" s="141"/>
      <c r="AW54" s="141"/>
      <c r="AX54" s="141"/>
      <c r="AY54" s="141"/>
      <c r="AZ54" s="141"/>
      <c r="BA54" s="141"/>
      <c r="BB54" s="142" t="s">
        <v>12</v>
      </c>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v>1000</v>
      </c>
      <c r="BY54" s="142"/>
      <c r="BZ54" s="142"/>
      <c r="CA54" s="142"/>
      <c r="CB54" s="142"/>
      <c r="CC54" s="142"/>
      <c r="CD54" s="142"/>
      <c r="CE54" s="142"/>
      <c r="CF54" s="142"/>
      <c r="CG54" s="142"/>
      <c r="CH54" s="142"/>
      <c r="CI54" s="142"/>
      <c r="CJ54" s="142"/>
      <c r="CK54" s="142"/>
      <c r="CL54" s="142"/>
      <c r="CM54" s="142"/>
      <c r="CN54" s="142">
        <f>-BX54</f>
        <v>-1000</v>
      </c>
      <c r="CO54" s="142"/>
      <c r="CP54" s="142"/>
      <c r="CQ54" s="142"/>
      <c r="CR54" s="142"/>
      <c r="CS54" s="142"/>
      <c r="CT54" s="142"/>
      <c r="CU54" s="142"/>
      <c r="CV54" s="142"/>
      <c r="CW54" s="142"/>
      <c r="CX54" s="142"/>
      <c r="CY54" s="142"/>
      <c r="CZ54" s="142"/>
      <c r="DA54" s="142"/>
      <c r="DB54" s="142"/>
      <c r="DC54" s="142"/>
    </row>
    <row r="55" spans="1:107" s="11" customFormat="1" ht="96" customHeight="1">
      <c r="A55" s="184" t="s">
        <v>66</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40" t="s">
        <v>360</v>
      </c>
      <c r="AG55" s="140"/>
      <c r="AH55" s="140"/>
      <c r="AI55" s="140"/>
      <c r="AJ55" s="140"/>
      <c r="AK55" s="140"/>
      <c r="AL55" s="141" t="s">
        <v>67</v>
      </c>
      <c r="AM55" s="141"/>
      <c r="AN55" s="141"/>
      <c r="AO55" s="141"/>
      <c r="AP55" s="141"/>
      <c r="AQ55" s="141"/>
      <c r="AR55" s="141"/>
      <c r="AS55" s="141"/>
      <c r="AT55" s="141"/>
      <c r="AU55" s="141"/>
      <c r="AV55" s="141"/>
      <c r="AW55" s="141"/>
      <c r="AX55" s="141"/>
      <c r="AY55" s="141"/>
      <c r="AZ55" s="141"/>
      <c r="BA55" s="141"/>
      <c r="BB55" s="142" t="s">
        <v>12</v>
      </c>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t="s">
        <v>12</v>
      </c>
      <c r="BY55" s="142"/>
      <c r="BZ55" s="142"/>
      <c r="CA55" s="142"/>
      <c r="CB55" s="142"/>
      <c r="CC55" s="142"/>
      <c r="CD55" s="142"/>
      <c r="CE55" s="142"/>
      <c r="CF55" s="142"/>
      <c r="CG55" s="142"/>
      <c r="CH55" s="142"/>
      <c r="CI55" s="142"/>
      <c r="CJ55" s="142"/>
      <c r="CK55" s="142"/>
      <c r="CL55" s="142"/>
      <c r="CM55" s="142"/>
      <c r="CN55" s="142" t="s">
        <v>12</v>
      </c>
      <c r="CO55" s="142"/>
      <c r="CP55" s="142"/>
      <c r="CQ55" s="142"/>
      <c r="CR55" s="142"/>
      <c r="CS55" s="142"/>
      <c r="CT55" s="142"/>
      <c r="CU55" s="142"/>
      <c r="CV55" s="142"/>
      <c r="CW55" s="142"/>
      <c r="CX55" s="142"/>
      <c r="CY55" s="142"/>
      <c r="CZ55" s="142"/>
      <c r="DA55" s="142"/>
      <c r="DB55" s="142"/>
      <c r="DC55" s="142"/>
    </row>
    <row r="56" spans="1:107" s="11" customFormat="1" ht="73.5" customHeight="1">
      <c r="A56" s="180" t="s">
        <v>68</v>
      </c>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40" t="s">
        <v>360</v>
      </c>
      <c r="AG56" s="140"/>
      <c r="AH56" s="140"/>
      <c r="AI56" s="140"/>
      <c r="AJ56" s="140"/>
      <c r="AK56" s="140"/>
      <c r="AL56" s="141" t="s">
        <v>69</v>
      </c>
      <c r="AM56" s="141"/>
      <c r="AN56" s="141"/>
      <c r="AO56" s="141"/>
      <c r="AP56" s="141"/>
      <c r="AQ56" s="141"/>
      <c r="AR56" s="141"/>
      <c r="AS56" s="141"/>
      <c r="AT56" s="141"/>
      <c r="AU56" s="141"/>
      <c r="AV56" s="141"/>
      <c r="AW56" s="141"/>
      <c r="AX56" s="141"/>
      <c r="AY56" s="141"/>
      <c r="AZ56" s="141"/>
      <c r="BA56" s="141"/>
      <c r="BB56" s="142" t="s">
        <v>12</v>
      </c>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t="s">
        <v>12</v>
      </c>
      <c r="BY56" s="142"/>
      <c r="BZ56" s="142"/>
      <c r="CA56" s="142"/>
      <c r="CB56" s="142"/>
      <c r="CC56" s="142"/>
      <c r="CD56" s="142"/>
      <c r="CE56" s="142"/>
      <c r="CF56" s="142"/>
      <c r="CG56" s="142"/>
      <c r="CH56" s="142"/>
      <c r="CI56" s="142"/>
      <c r="CJ56" s="142"/>
      <c r="CK56" s="142"/>
      <c r="CL56" s="142"/>
      <c r="CM56" s="142"/>
      <c r="CN56" s="142" t="s">
        <v>12</v>
      </c>
      <c r="CO56" s="142"/>
      <c r="CP56" s="142"/>
      <c r="CQ56" s="142"/>
      <c r="CR56" s="142"/>
      <c r="CS56" s="142"/>
      <c r="CT56" s="142"/>
      <c r="CU56" s="142"/>
      <c r="CV56" s="142"/>
      <c r="CW56" s="142"/>
      <c r="CX56" s="142"/>
      <c r="CY56" s="142"/>
      <c r="CZ56" s="142"/>
      <c r="DA56" s="142"/>
      <c r="DB56" s="142"/>
      <c r="DC56" s="142"/>
    </row>
    <row r="57" spans="1:107" s="17" customFormat="1" ht="104.25" customHeight="1">
      <c r="A57" s="184" t="s">
        <v>70</v>
      </c>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40" t="s">
        <v>360</v>
      </c>
      <c r="AG57" s="140"/>
      <c r="AH57" s="140"/>
      <c r="AI57" s="140"/>
      <c r="AJ57" s="140"/>
      <c r="AK57" s="140"/>
      <c r="AL57" s="141" t="s">
        <v>71</v>
      </c>
      <c r="AM57" s="141"/>
      <c r="AN57" s="141"/>
      <c r="AO57" s="141"/>
      <c r="AP57" s="141"/>
      <c r="AQ57" s="141"/>
      <c r="AR57" s="141"/>
      <c r="AS57" s="141"/>
      <c r="AT57" s="141"/>
      <c r="AU57" s="141"/>
      <c r="AV57" s="141"/>
      <c r="AW57" s="141"/>
      <c r="AX57" s="141"/>
      <c r="AY57" s="141"/>
      <c r="AZ57" s="141"/>
      <c r="BA57" s="141"/>
      <c r="BB57" s="142" t="s">
        <v>12</v>
      </c>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t="s">
        <v>12</v>
      </c>
      <c r="BY57" s="142"/>
      <c r="BZ57" s="142"/>
      <c r="CA57" s="142"/>
      <c r="CB57" s="142"/>
      <c r="CC57" s="142"/>
      <c r="CD57" s="142"/>
      <c r="CE57" s="142"/>
      <c r="CF57" s="142"/>
      <c r="CG57" s="142"/>
      <c r="CH57" s="142"/>
      <c r="CI57" s="142"/>
      <c r="CJ57" s="142"/>
      <c r="CK57" s="142"/>
      <c r="CL57" s="142"/>
      <c r="CM57" s="142"/>
      <c r="CN57" s="149" t="s">
        <v>12</v>
      </c>
      <c r="CO57" s="149"/>
      <c r="CP57" s="149"/>
      <c r="CQ57" s="149"/>
      <c r="CR57" s="149"/>
      <c r="CS57" s="149"/>
      <c r="CT57" s="149"/>
      <c r="CU57" s="149"/>
      <c r="CV57" s="149"/>
      <c r="CW57" s="149"/>
      <c r="CX57" s="149"/>
      <c r="CY57" s="149"/>
      <c r="CZ57" s="149"/>
      <c r="DA57" s="149"/>
      <c r="DB57" s="149"/>
      <c r="DC57" s="149"/>
    </row>
    <row r="58" spans="1:107" s="9" customFormat="1" ht="27" customHeight="1">
      <c r="A58" s="172" t="s">
        <v>72</v>
      </c>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59" t="s">
        <v>360</v>
      </c>
      <c r="AG58" s="159"/>
      <c r="AH58" s="159"/>
      <c r="AI58" s="159"/>
      <c r="AJ58" s="159"/>
      <c r="AK58" s="159"/>
      <c r="AL58" s="155" t="s">
        <v>73</v>
      </c>
      <c r="AM58" s="155"/>
      <c r="AN58" s="155"/>
      <c r="AO58" s="155"/>
      <c r="AP58" s="155"/>
      <c r="AQ58" s="155"/>
      <c r="AR58" s="155"/>
      <c r="AS58" s="155"/>
      <c r="AT58" s="155"/>
      <c r="AU58" s="155"/>
      <c r="AV58" s="155"/>
      <c r="AW58" s="155"/>
      <c r="AX58" s="155"/>
      <c r="AY58" s="155"/>
      <c r="AZ58" s="155"/>
      <c r="BA58" s="155"/>
      <c r="BB58" s="143">
        <f>BB59+BB64</f>
        <v>3715000</v>
      </c>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f>BX59+BX64</f>
        <v>3578250.78</v>
      </c>
      <c r="BY58" s="143"/>
      <c r="BZ58" s="143"/>
      <c r="CA58" s="143"/>
      <c r="CB58" s="143"/>
      <c r="CC58" s="143"/>
      <c r="CD58" s="143"/>
      <c r="CE58" s="143"/>
      <c r="CF58" s="143"/>
      <c r="CG58" s="143"/>
      <c r="CH58" s="143"/>
      <c r="CI58" s="143"/>
      <c r="CJ58" s="143"/>
      <c r="CK58" s="143"/>
      <c r="CL58" s="143"/>
      <c r="CM58" s="143"/>
      <c r="CN58" s="144">
        <f>BB58-BX58</f>
        <v>136749.2200000002</v>
      </c>
      <c r="CO58" s="144"/>
      <c r="CP58" s="144"/>
      <c r="CQ58" s="144"/>
      <c r="CR58" s="144"/>
      <c r="CS58" s="144"/>
      <c r="CT58" s="144"/>
      <c r="CU58" s="144"/>
      <c r="CV58" s="144"/>
      <c r="CW58" s="144"/>
      <c r="CX58" s="144"/>
      <c r="CY58" s="144"/>
      <c r="CZ58" s="144"/>
      <c r="DA58" s="144"/>
      <c r="DB58" s="144"/>
      <c r="DC58" s="144"/>
    </row>
    <row r="59" spans="1:120" s="9" customFormat="1" ht="28.5" customHeight="1">
      <c r="A59" s="175" t="s">
        <v>74</v>
      </c>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6" t="s">
        <v>360</v>
      </c>
      <c r="AG59" s="176"/>
      <c r="AH59" s="176"/>
      <c r="AI59" s="176"/>
      <c r="AJ59" s="176"/>
      <c r="AK59" s="176"/>
      <c r="AL59" s="167" t="s">
        <v>75</v>
      </c>
      <c r="AM59" s="167"/>
      <c r="AN59" s="167"/>
      <c r="AO59" s="167"/>
      <c r="AP59" s="167"/>
      <c r="AQ59" s="167"/>
      <c r="AR59" s="167"/>
      <c r="AS59" s="167"/>
      <c r="AT59" s="167"/>
      <c r="AU59" s="167"/>
      <c r="AV59" s="167"/>
      <c r="AW59" s="167"/>
      <c r="AX59" s="167"/>
      <c r="AY59" s="167"/>
      <c r="AZ59" s="167"/>
      <c r="BA59" s="167"/>
      <c r="BB59" s="94">
        <f>BB60</f>
        <v>143000</v>
      </c>
      <c r="BC59" s="94"/>
      <c r="BD59" s="94"/>
      <c r="BE59" s="94"/>
      <c r="BF59" s="94"/>
      <c r="BG59" s="94"/>
      <c r="BH59" s="94"/>
      <c r="BI59" s="94"/>
      <c r="BJ59" s="94"/>
      <c r="BK59" s="94"/>
      <c r="BL59" s="94"/>
      <c r="BM59" s="94"/>
      <c r="BN59" s="94"/>
      <c r="BO59" s="94"/>
      <c r="BP59" s="94"/>
      <c r="BQ59" s="94"/>
      <c r="BR59" s="94"/>
      <c r="BS59" s="94"/>
      <c r="BT59" s="94"/>
      <c r="BU59" s="94"/>
      <c r="BV59" s="94"/>
      <c r="BW59" s="94"/>
      <c r="BX59" s="94">
        <f>BX60</f>
        <v>68871.62000000001</v>
      </c>
      <c r="BY59" s="94"/>
      <c r="BZ59" s="94"/>
      <c r="CA59" s="94"/>
      <c r="CB59" s="94"/>
      <c r="CC59" s="94"/>
      <c r="CD59" s="94"/>
      <c r="CE59" s="94"/>
      <c r="CF59" s="94"/>
      <c r="CG59" s="94"/>
      <c r="CH59" s="94"/>
      <c r="CI59" s="94"/>
      <c r="CJ59" s="94"/>
      <c r="CK59" s="94"/>
      <c r="CL59" s="94"/>
      <c r="CM59" s="94"/>
      <c r="CN59" s="163">
        <f>CN60</f>
        <v>74128.37999999999</v>
      </c>
      <c r="CO59" s="163"/>
      <c r="CP59" s="163"/>
      <c r="CQ59" s="163"/>
      <c r="CR59" s="163"/>
      <c r="CS59" s="163"/>
      <c r="CT59" s="163"/>
      <c r="CU59" s="163"/>
      <c r="CV59" s="163"/>
      <c r="CW59" s="163"/>
      <c r="CX59" s="163"/>
      <c r="CY59" s="163"/>
      <c r="CZ59" s="163"/>
      <c r="DA59" s="163"/>
      <c r="DB59" s="163"/>
      <c r="DC59" s="163"/>
      <c r="DO59" s="18"/>
      <c r="DP59" s="18"/>
    </row>
    <row r="60" spans="1:107" s="11" customFormat="1" ht="75" customHeight="1">
      <c r="A60" s="175" t="s">
        <v>331</v>
      </c>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6" t="s">
        <v>360</v>
      </c>
      <c r="AG60" s="176"/>
      <c r="AH60" s="176"/>
      <c r="AI60" s="176"/>
      <c r="AJ60" s="176"/>
      <c r="AK60" s="176"/>
      <c r="AL60" s="167" t="s">
        <v>76</v>
      </c>
      <c r="AM60" s="167"/>
      <c r="AN60" s="167"/>
      <c r="AO60" s="167"/>
      <c r="AP60" s="167"/>
      <c r="AQ60" s="167"/>
      <c r="AR60" s="167"/>
      <c r="AS60" s="167"/>
      <c r="AT60" s="167"/>
      <c r="AU60" s="167"/>
      <c r="AV60" s="167"/>
      <c r="AW60" s="167"/>
      <c r="AX60" s="167"/>
      <c r="AY60" s="167"/>
      <c r="AZ60" s="167"/>
      <c r="BA60" s="167"/>
      <c r="BB60" s="94">
        <v>143000</v>
      </c>
      <c r="BC60" s="94"/>
      <c r="BD60" s="94"/>
      <c r="BE60" s="94"/>
      <c r="BF60" s="94"/>
      <c r="BG60" s="94"/>
      <c r="BH60" s="94"/>
      <c r="BI60" s="94"/>
      <c r="BJ60" s="94"/>
      <c r="BK60" s="94"/>
      <c r="BL60" s="94"/>
      <c r="BM60" s="94"/>
      <c r="BN60" s="94"/>
      <c r="BO60" s="94"/>
      <c r="BP60" s="94"/>
      <c r="BQ60" s="94"/>
      <c r="BR60" s="94"/>
      <c r="BS60" s="94"/>
      <c r="BT60" s="94"/>
      <c r="BU60" s="94"/>
      <c r="BV60" s="94"/>
      <c r="BW60" s="94"/>
      <c r="BX60" s="94">
        <f>BX61+BX62</f>
        <v>68871.62000000001</v>
      </c>
      <c r="BY60" s="94"/>
      <c r="BZ60" s="94"/>
      <c r="CA60" s="94"/>
      <c r="CB60" s="94"/>
      <c r="CC60" s="94"/>
      <c r="CD60" s="94"/>
      <c r="CE60" s="94"/>
      <c r="CF60" s="94"/>
      <c r="CG60" s="94"/>
      <c r="CH60" s="94"/>
      <c r="CI60" s="94"/>
      <c r="CJ60" s="94"/>
      <c r="CK60" s="94"/>
      <c r="CL60" s="94"/>
      <c r="CM60" s="94"/>
      <c r="CN60" s="163">
        <f>BB60-BX60</f>
        <v>74128.37999999999</v>
      </c>
      <c r="CO60" s="163"/>
      <c r="CP60" s="163"/>
      <c r="CQ60" s="163"/>
      <c r="CR60" s="163"/>
      <c r="CS60" s="163"/>
      <c r="CT60" s="163"/>
      <c r="CU60" s="163"/>
      <c r="CV60" s="163"/>
      <c r="CW60" s="163"/>
      <c r="CX60" s="163"/>
      <c r="CY60" s="163"/>
      <c r="CZ60" s="163"/>
      <c r="DA60" s="163"/>
      <c r="DB60" s="163"/>
      <c r="DC60" s="163"/>
    </row>
    <row r="61" spans="1:107" s="11" customFormat="1" ht="125.25" customHeight="1">
      <c r="A61" s="184" t="s">
        <v>77</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40" t="s">
        <v>360</v>
      </c>
      <c r="AG61" s="140"/>
      <c r="AH61" s="140"/>
      <c r="AI61" s="140"/>
      <c r="AJ61" s="140"/>
      <c r="AK61" s="140"/>
      <c r="AL61" s="141" t="s">
        <v>78</v>
      </c>
      <c r="AM61" s="141"/>
      <c r="AN61" s="141"/>
      <c r="AO61" s="141"/>
      <c r="AP61" s="141"/>
      <c r="AQ61" s="141"/>
      <c r="AR61" s="141"/>
      <c r="AS61" s="141"/>
      <c r="AT61" s="141"/>
      <c r="AU61" s="141"/>
      <c r="AV61" s="141"/>
      <c r="AW61" s="141"/>
      <c r="AX61" s="141"/>
      <c r="AY61" s="141"/>
      <c r="AZ61" s="141"/>
      <c r="BA61" s="141"/>
      <c r="BB61" s="142" t="s">
        <v>12</v>
      </c>
      <c r="BC61" s="142"/>
      <c r="BD61" s="142"/>
      <c r="BE61" s="142"/>
      <c r="BF61" s="142"/>
      <c r="BG61" s="142"/>
      <c r="BH61" s="142"/>
      <c r="BI61" s="142"/>
      <c r="BJ61" s="142"/>
      <c r="BK61" s="142"/>
      <c r="BL61" s="142"/>
      <c r="BM61" s="142"/>
      <c r="BN61" s="142"/>
      <c r="BO61" s="142"/>
      <c r="BP61" s="142"/>
      <c r="BQ61" s="142"/>
      <c r="BR61" s="142"/>
      <c r="BS61" s="142"/>
      <c r="BT61" s="142"/>
      <c r="BU61" s="142"/>
      <c r="BV61" s="142"/>
      <c r="BW61" s="142"/>
      <c r="BX61" s="142">
        <v>68526.82</v>
      </c>
      <c r="BY61" s="142"/>
      <c r="BZ61" s="142"/>
      <c r="CA61" s="142"/>
      <c r="CB61" s="142"/>
      <c r="CC61" s="142"/>
      <c r="CD61" s="142"/>
      <c r="CE61" s="142"/>
      <c r="CF61" s="142"/>
      <c r="CG61" s="142"/>
      <c r="CH61" s="142"/>
      <c r="CI61" s="142"/>
      <c r="CJ61" s="142"/>
      <c r="CK61" s="142"/>
      <c r="CL61" s="142"/>
      <c r="CM61" s="142"/>
      <c r="CN61" s="149">
        <f>-BX61</f>
        <v>-68526.82</v>
      </c>
      <c r="CO61" s="149"/>
      <c r="CP61" s="149"/>
      <c r="CQ61" s="149"/>
      <c r="CR61" s="149"/>
      <c r="CS61" s="149"/>
      <c r="CT61" s="149"/>
      <c r="CU61" s="149"/>
      <c r="CV61" s="149"/>
      <c r="CW61" s="149"/>
      <c r="CX61" s="149"/>
      <c r="CY61" s="149"/>
      <c r="CZ61" s="149"/>
      <c r="DA61" s="149"/>
      <c r="DB61" s="149"/>
      <c r="DC61" s="149"/>
    </row>
    <row r="62" spans="1:107" s="11" customFormat="1" ht="88.5" customHeight="1">
      <c r="A62" s="184" t="s">
        <v>79</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40" t="s">
        <v>360</v>
      </c>
      <c r="AG62" s="140"/>
      <c r="AH62" s="140"/>
      <c r="AI62" s="140"/>
      <c r="AJ62" s="140"/>
      <c r="AK62" s="140"/>
      <c r="AL62" s="141" t="s">
        <v>80</v>
      </c>
      <c r="AM62" s="141"/>
      <c r="AN62" s="141"/>
      <c r="AO62" s="141"/>
      <c r="AP62" s="141"/>
      <c r="AQ62" s="141"/>
      <c r="AR62" s="141"/>
      <c r="AS62" s="141"/>
      <c r="AT62" s="141"/>
      <c r="AU62" s="141"/>
      <c r="AV62" s="141"/>
      <c r="AW62" s="141"/>
      <c r="AX62" s="141"/>
      <c r="AY62" s="141"/>
      <c r="AZ62" s="141"/>
      <c r="BA62" s="141"/>
      <c r="BB62" s="142" t="s">
        <v>12</v>
      </c>
      <c r="BC62" s="142"/>
      <c r="BD62" s="142"/>
      <c r="BE62" s="142"/>
      <c r="BF62" s="142"/>
      <c r="BG62" s="142"/>
      <c r="BH62" s="142"/>
      <c r="BI62" s="142"/>
      <c r="BJ62" s="142"/>
      <c r="BK62" s="142"/>
      <c r="BL62" s="142"/>
      <c r="BM62" s="142"/>
      <c r="BN62" s="142"/>
      <c r="BO62" s="142"/>
      <c r="BP62" s="142"/>
      <c r="BQ62" s="142"/>
      <c r="BR62" s="142"/>
      <c r="BS62" s="142"/>
      <c r="BT62" s="142"/>
      <c r="BU62" s="142"/>
      <c r="BV62" s="142"/>
      <c r="BW62" s="142"/>
      <c r="BX62" s="142">
        <v>344.8</v>
      </c>
      <c r="BY62" s="142"/>
      <c r="BZ62" s="142"/>
      <c r="CA62" s="142"/>
      <c r="CB62" s="142"/>
      <c r="CC62" s="142"/>
      <c r="CD62" s="142"/>
      <c r="CE62" s="142"/>
      <c r="CF62" s="142"/>
      <c r="CG62" s="142"/>
      <c r="CH62" s="142"/>
      <c r="CI62" s="142"/>
      <c r="CJ62" s="142"/>
      <c r="CK62" s="142"/>
      <c r="CL62" s="142"/>
      <c r="CM62" s="142"/>
      <c r="CN62" s="149">
        <f>-BX62</f>
        <v>-344.8</v>
      </c>
      <c r="CO62" s="149"/>
      <c r="CP62" s="149"/>
      <c r="CQ62" s="149"/>
      <c r="CR62" s="149"/>
      <c r="CS62" s="149"/>
      <c r="CT62" s="149"/>
      <c r="CU62" s="149"/>
      <c r="CV62" s="149"/>
      <c r="CW62" s="149"/>
      <c r="CX62" s="149"/>
      <c r="CY62" s="149"/>
      <c r="CZ62" s="149"/>
      <c r="DA62" s="149"/>
      <c r="DB62" s="149"/>
      <c r="DC62" s="149"/>
    </row>
    <row r="63" spans="1:107" s="12" customFormat="1" ht="73.5" customHeight="1">
      <c r="A63" s="185" t="s">
        <v>331</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6" t="s">
        <v>360</v>
      </c>
      <c r="AG63" s="186"/>
      <c r="AH63" s="186"/>
      <c r="AI63" s="186"/>
      <c r="AJ63" s="186"/>
      <c r="AK63" s="186"/>
      <c r="AL63" s="187" t="s">
        <v>81</v>
      </c>
      <c r="AM63" s="187"/>
      <c r="AN63" s="187"/>
      <c r="AO63" s="187"/>
      <c r="AP63" s="187"/>
      <c r="AQ63" s="187"/>
      <c r="AR63" s="187"/>
      <c r="AS63" s="187"/>
      <c r="AT63" s="187"/>
      <c r="AU63" s="187"/>
      <c r="AV63" s="187"/>
      <c r="AW63" s="187"/>
      <c r="AX63" s="187"/>
      <c r="AY63" s="187"/>
      <c r="AZ63" s="187"/>
      <c r="BA63" s="187"/>
      <c r="BB63" s="188" t="s">
        <v>12</v>
      </c>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t="s">
        <v>12</v>
      </c>
      <c r="BY63" s="188"/>
      <c r="BZ63" s="188"/>
      <c r="CA63" s="188"/>
      <c r="CB63" s="188"/>
      <c r="CC63" s="188"/>
      <c r="CD63" s="188"/>
      <c r="CE63" s="188"/>
      <c r="CF63" s="188"/>
      <c r="CG63" s="188"/>
      <c r="CH63" s="188"/>
      <c r="CI63" s="188"/>
      <c r="CJ63" s="188"/>
      <c r="CK63" s="188"/>
      <c r="CL63" s="188"/>
      <c r="CM63" s="188"/>
      <c r="CN63" s="189" t="s">
        <v>12</v>
      </c>
      <c r="CO63" s="189"/>
      <c r="CP63" s="189"/>
      <c r="CQ63" s="189"/>
      <c r="CR63" s="189"/>
      <c r="CS63" s="189"/>
      <c r="CT63" s="189"/>
      <c r="CU63" s="189"/>
      <c r="CV63" s="189"/>
      <c r="CW63" s="189"/>
      <c r="CX63" s="189"/>
      <c r="CY63" s="189"/>
      <c r="CZ63" s="189"/>
      <c r="DA63" s="189"/>
      <c r="DB63" s="189"/>
      <c r="DC63" s="189"/>
    </row>
    <row r="64" spans="1:107" s="9" customFormat="1" ht="28.5" customHeight="1">
      <c r="A64" s="190" t="s">
        <v>82</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74" t="s">
        <v>360</v>
      </c>
      <c r="AG64" s="174"/>
      <c r="AH64" s="174"/>
      <c r="AI64" s="174"/>
      <c r="AJ64" s="174"/>
      <c r="AK64" s="174"/>
      <c r="AL64" s="147" t="s">
        <v>83</v>
      </c>
      <c r="AM64" s="147"/>
      <c r="AN64" s="147"/>
      <c r="AO64" s="147"/>
      <c r="AP64" s="147"/>
      <c r="AQ64" s="147"/>
      <c r="AR64" s="147"/>
      <c r="AS64" s="147"/>
      <c r="AT64" s="147"/>
      <c r="AU64" s="147"/>
      <c r="AV64" s="147"/>
      <c r="AW64" s="147"/>
      <c r="AX64" s="147"/>
      <c r="AY64" s="147"/>
      <c r="AZ64" s="147"/>
      <c r="BA64" s="147"/>
      <c r="BB64" s="148">
        <f>BB65+BB70</f>
        <v>3572000</v>
      </c>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f>BX65+BX70</f>
        <v>3509379.1599999997</v>
      </c>
      <c r="BY64" s="148"/>
      <c r="BZ64" s="148"/>
      <c r="CA64" s="148"/>
      <c r="CB64" s="148"/>
      <c r="CC64" s="148"/>
      <c r="CD64" s="148"/>
      <c r="CE64" s="148"/>
      <c r="CF64" s="148"/>
      <c r="CG64" s="148"/>
      <c r="CH64" s="148"/>
      <c r="CI64" s="148"/>
      <c r="CJ64" s="148"/>
      <c r="CK64" s="148"/>
      <c r="CL64" s="148"/>
      <c r="CM64" s="148"/>
      <c r="CN64" s="150">
        <f>BB64-BX64</f>
        <v>62620.84000000032</v>
      </c>
      <c r="CO64" s="150"/>
      <c r="CP64" s="150"/>
      <c r="CQ64" s="150"/>
      <c r="CR64" s="150"/>
      <c r="CS64" s="150"/>
      <c r="CT64" s="150"/>
      <c r="CU64" s="150"/>
      <c r="CV64" s="150"/>
      <c r="CW64" s="150"/>
      <c r="CX64" s="150"/>
      <c r="CY64" s="150"/>
      <c r="CZ64" s="150"/>
      <c r="DA64" s="150"/>
      <c r="DB64" s="150"/>
      <c r="DC64" s="150"/>
    </row>
    <row r="65" spans="1:107" s="9" customFormat="1" ht="23.25" customHeight="1">
      <c r="A65" s="191" t="s">
        <v>84</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
      <c r="AF65" s="174" t="s">
        <v>360</v>
      </c>
      <c r="AG65" s="174"/>
      <c r="AH65" s="174"/>
      <c r="AI65" s="174"/>
      <c r="AJ65" s="174"/>
      <c r="AK65" s="174"/>
      <c r="AL65" s="147" t="s">
        <v>156</v>
      </c>
      <c r="AM65" s="147"/>
      <c r="AN65" s="147"/>
      <c r="AO65" s="147"/>
      <c r="AP65" s="147"/>
      <c r="AQ65" s="147"/>
      <c r="AR65" s="147"/>
      <c r="AS65" s="147"/>
      <c r="AT65" s="147"/>
      <c r="AU65" s="147"/>
      <c r="AV65" s="147"/>
      <c r="AW65" s="147"/>
      <c r="AX65" s="147"/>
      <c r="AY65" s="147"/>
      <c r="AZ65" s="147"/>
      <c r="BA65" s="147"/>
      <c r="BB65" s="148">
        <f>SUM(BB66)</f>
        <v>150000</v>
      </c>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f>BX67+BX68</f>
        <v>583717.34</v>
      </c>
      <c r="BY65" s="148"/>
      <c r="BZ65" s="148"/>
      <c r="CA65" s="148"/>
      <c r="CB65" s="148"/>
      <c r="CC65" s="148"/>
      <c r="CD65" s="148"/>
      <c r="CE65" s="148"/>
      <c r="CF65" s="148"/>
      <c r="CG65" s="148"/>
      <c r="CH65" s="148"/>
      <c r="CI65" s="148"/>
      <c r="CJ65" s="148"/>
      <c r="CK65" s="148"/>
      <c r="CL65" s="148"/>
      <c r="CM65" s="148"/>
      <c r="CN65" s="150">
        <f>BB65-BX65</f>
        <v>-433717.33999999997</v>
      </c>
      <c r="CO65" s="150"/>
      <c r="CP65" s="150"/>
      <c r="CQ65" s="150"/>
      <c r="CR65" s="150"/>
      <c r="CS65" s="150"/>
      <c r="CT65" s="150"/>
      <c r="CU65" s="150"/>
      <c r="CV65" s="150"/>
      <c r="CW65" s="150"/>
      <c r="CX65" s="150"/>
      <c r="CY65" s="150"/>
      <c r="CZ65" s="150"/>
      <c r="DA65" s="150"/>
      <c r="DB65" s="150"/>
      <c r="DC65" s="150"/>
    </row>
    <row r="66" spans="1:107" s="11" customFormat="1" ht="68.25" customHeight="1">
      <c r="A66" s="192" t="s">
        <v>85</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76" t="s">
        <v>360</v>
      </c>
      <c r="AG66" s="176"/>
      <c r="AH66" s="176"/>
      <c r="AI66" s="176"/>
      <c r="AJ66" s="176"/>
      <c r="AK66" s="176"/>
      <c r="AL66" s="167" t="s">
        <v>86</v>
      </c>
      <c r="AM66" s="167"/>
      <c r="AN66" s="167"/>
      <c r="AO66" s="167"/>
      <c r="AP66" s="167"/>
      <c r="AQ66" s="167"/>
      <c r="AR66" s="167"/>
      <c r="AS66" s="167"/>
      <c r="AT66" s="167"/>
      <c r="AU66" s="167"/>
      <c r="AV66" s="167"/>
      <c r="AW66" s="167"/>
      <c r="AX66" s="167"/>
      <c r="AY66" s="167"/>
      <c r="AZ66" s="167"/>
      <c r="BA66" s="167"/>
      <c r="BB66" s="94">
        <v>150000</v>
      </c>
      <c r="BC66" s="94"/>
      <c r="BD66" s="94"/>
      <c r="BE66" s="94"/>
      <c r="BF66" s="94"/>
      <c r="BG66" s="94"/>
      <c r="BH66" s="94"/>
      <c r="BI66" s="94"/>
      <c r="BJ66" s="94"/>
      <c r="BK66" s="94"/>
      <c r="BL66" s="94"/>
      <c r="BM66" s="94"/>
      <c r="BN66" s="94"/>
      <c r="BO66" s="94"/>
      <c r="BP66" s="94"/>
      <c r="BQ66" s="94"/>
      <c r="BR66" s="94"/>
      <c r="BS66" s="94"/>
      <c r="BT66" s="94"/>
      <c r="BU66" s="94"/>
      <c r="BV66" s="94"/>
      <c r="BW66" s="94"/>
      <c r="BX66" s="94">
        <f>BX67+BX68</f>
        <v>583717.34</v>
      </c>
      <c r="BY66" s="94"/>
      <c r="BZ66" s="94"/>
      <c r="CA66" s="94"/>
      <c r="CB66" s="94"/>
      <c r="CC66" s="94"/>
      <c r="CD66" s="94"/>
      <c r="CE66" s="94"/>
      <c r="CF66" s="94"/>
      <c r="CG66" s="94"/>
      <c r="CH66" s="94"/>
      <c r="CI66" s="94"/>
      <c r="CJ66" s="94"/>
      <c r="CK66" s="94"/>
      <c r="CL66" s="94"/>
      <c r="CM66" s="94"/>
      <c r="CN66" s="163">
        <f>BB66-BX66</f>
        <v>-433717.33999999997</v>
      </c>
      <c r="CO66" s="163"/>
      <c r="CP66" s="163"/>
      <c r="CQ66" s="163"/>
      <c r="CR66" s="163"/>
      <c r="CS66" s="163"/>
      <c r="CT66" s="163"/>
      <c r="CU66" s="163"/>
      <c r="CV66" s="163"/>
      <c r="CW66" s="163"/>
      <c r="CX66" s="163"/>
      <c r="CY66" s="163"/>
      <c r="CZ66" s="163"/>
      <c r="DA66" s="163"/>
      <c r="DB66" s="163"/>
      <c r="DC66" s="163"/>
    </row>
    <row r="67" spans="1:107" s="11" customFormat="1" ht="115.5" customHeight="1">
      <c r="A67" s="192" t="s">
        <v>87</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40" t="s">
        <v>360</v>
      </c>
      <c r="AG67" s="140"/>
      <c r="AH67" s="140"/>
      <c r="AI67" s="140"/>
      <c r="AJ67" s="140"/>
      <c r="AK67" s="140"/>
      <c r="AL67" s="141" t="s">
        <v>88</v>
      </c>
      <c r="AM67" s="141"/>
      <c r="AN67" s="141"/>
      <c r="AO67" s="141"/>
      <c r="AP67" s="141"/>
      <c r="AQ67" s="141"/>
      <c r="AR67" s="141"/>
      <c r="AS67" s="141"/>
      <c r="AT67" s="141"/>
      <c r="AU67" s="141"/>
      <c r="AV67" s="141"/>
      <c r="AW67" s="141"/>
      <c r="AX67" s="141"/>
      <c r="AY67" s="141"/>
      <c r="AZ67" s="141"/>
      <c r="BA67" s="141"/>
      <c r="BB67" s="142" t="s">
        <v>12</v>
      </c>
      <c r="BC67" s="142"/>
      <c r="BD67" s="142"/>
      <c r="BE67" s="142"/>
      <c r="BF67" s="142"/>
      <c r="BG67" s="142"/>
      <c r="BH67" s="142"/>
      <c r="BI67" s="142"/>
      <c r="BJ67" s="142"/>
      <c r="BK67" s="142"/>
      <c r="BL67" s="142"/>
      <c r="BM67" s="142"/>
      <c r="BN67" s="142"/>
      <c r="BO67" s="142"/>
      <c r="BP67" s="142"/>
      <c r="BQ67" s="142"/>
      <c r="BR67" s="142"/>
      <c r="BS67" s="142"/>
      <c r="BT67" s="142"/>
      <c r="BU67" s="142"/>
      <c r="BV67" s="142"/>
      <c r="BW67" s="142"/>
      <c r="BX67" s="142">
        <v>583705.08</v>
      </c>
      <c r="BY67" s="142"/>
      <c r="BZ67" s="142"/>
      <c r="CA67" s="142"/>
      <c r="CB67" s="142"/>
      <c r="CC67" s="142"/>
      <c r="CD67" s="142"/>
      <c r="CE67" s="142"/>
      <c r="CF67" s="142"/>
      <c r="CG67" s="142"/>
      <c r="CH67" s="142"/>
      <c r="CI67" s="142"/>
      <c r="CJ67" s="142"/>
      <c r="CK67" s="142"/>
      <c r="CL67" s="142"/>
      <c r="CM67" s="142"/>
      <c r="CN67" s="149">
        <f>-BX67</f>
        <v>-583705.08</v>
      </c>
      <c r="CO67" s="149"/>
      <c r="CP67" s="149"/>
      <c r="CQ67" s="149"/>
      <c r="CR67" s="149"/>
      <c r="CS67" s="149"/>
      <c r="CT67" s="149"/>
      <c r="CU67" s="149"/>
      <c r="CV67" s="149"/>
      <c r="CW67" s="149"/>
      <c r="CX67" s="149"/>
      <c r="CY67" s="149"/>
      <c r="CZ67" s="149"/>
      <c r="DA67" s="149"/>
      <c r="DB67" s="149"/>
      <c r="DC67" s="149"/>
    </row>
    <row r="68" spans="1:107" s="11" customFormat="1" ht="88.5" customHeight="1">
      <c r="A68" s="192" t="s">
        <v>89</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40" t="s">
        <v>360</v>
      </c>
      <c r="AG68" s="140"/>
      <c r="AH68" s="140"/>
      <c r="AI68" s="140"/>
      <c r="AJ68" s="140"/>
      <c r="AK68" s="140"/>
      <c r="AL68" s="141" t="s">
        <v>90</v>
      </c>
      <c r="AM68" s="141"/>
      <c r="AN68" s="141"/>
      <c r="AO68" s="141"/>
      <c r="AP68" s="141"/>
      <c r="AQ68" s="141"/>
      <c r="AR68" s="141"/>
      <c r="AS68" s="141"/>
      <c r="AT68" s="141"/>
      <c r="AU68" s="141"/>
      <c r="AV68" s="141"/>
      <c r="AW68" s="141"/>
      <c r="AX68" s="141"/>
      <c r="AY68" s="141"/>
      <c r="AZ68" s="141"/>
      <c r="BA68" s="141"/>
      <c r="BB68" s="142" t="s">
        <v>12</v>
      </c>
      <c r="BC68" s="142"/>
      <c r="BD68" s="142"/>
      <c r="BE68" s="142"/>
      <c r="BF68" s="142"/>
      <c r="BG68" s="142"/>
      <c r="BH68" s="142"/>
      <c r="BI68" s="142"/>
      <c r="BJ68" s="142"/>
      <c r="BK68" s="142"/>
      <c r="BL68" s="142"/>
      <c r="BM68" s="142"/>
      <c r="BN68" s="142"/>
      <c r="BO68" s="142"/>
      <c r="BP68" s="142"/>
      <c r="BQ68" s="142"/>
      <c r="BR68" s="142"/>
      <c r="BS68" s="142"/>
      <c r="BT68" s="142"/>
      <c r="BU68" s="142"/>
      <c r="BV68" s="142"/>
      <c r="BW68" s="142"/>
      <c r="BX68" s="142">
        <v>12.26</v>
      </c>
      <c r="BY68" s="142"/>
      <c r="BZ68" s="142"/>
      <c r="CA68" s="142"/>
      <c r="CB68" s="142"/>
      <c r="CC68" s="142"/>
      <c r="CD68" s="142"/>
      <c r="CE68" s="142"/>
      <c r="CF68" s="142"/>
      <c r="CG68" s="142"/>
      <c r="CH68" s="142"/>
      <c r="CI68" s="142"/>
      <c r="CJ68" s="142"/>
      <c r="CK68" s="142"/>
      <c r="CL68" s="142"/>
      <c r="CM68" s="142"/>
      <c r="CN68" s="149">
        <f>-BX68</f>
        <v>-12.26</v>
      </c>
      <c r="CO68" s="149"/>
      <c r="CP68" s="149"/>
      <c r="CQ68" s="149"/>
      <c r="CR68" s="149"/>
      <c r="CS68" s="149"/>
      <c r="CT68" s="149"/>
      <c r="CU68" s="149"/>
      <c r="CV68" s="149"/>
      <c r="CW68" s="149"/>
      <c r="CX68" s="149"/>
      <c r="CY68" s="149"/>
      <c r="CZ68" s="149"/>
      <c r="DA68" s="149"/>
      <c r="DB68" s="149"/>
      <c r="DC68" s="149"/>
    </row>
    <row r="69" spans="1:107" s="17" customFormat="1" ht="117" customHeight="1" thickBot="1">
      <c r="A69" s="192" t="s">
        <v>279</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40" t="s">
        <v>360</v>
      </c>
      <c r="AG69" s="140"/>
      <c r="AH69" s="140"/>
      <c r="AI69" s="140"/>
      <c r="AJ69" s="140"/>
      <c r="AK69" s="140"/>
      <c r="AL69" s="141" t="s">
        <v>91</v>
      </c>
      <c r="AM69" s="141"/>
      <c r="AN69" s="141"/>
      <c r="AO69" s="141"/>
      <c r="AP69" s="141"/>
      <c r="AQ69" s="141"/>
      <c r="AR69" s="141"/>
      <c r="AS69" s="141"/>
      <c r="AT69" s="141"/>
      <c r="AU69" s="141"/>
      <c r="AV69" s="141"/>
      <c r="AW69" s="141"/>
      <c r="AX69" s="141"/>
      <c r="AY69" s="141"/>
      <c r="AZ69" s="141"/>
      <c r="BA69" s="141"/>
      <c r="BB69" s="142" t="s">
        <v>12</v>
      </c>
      <c r="BC69" s="142"/>
      <c r="BD69" s="142"/>
      <c r="BE69" s="142"/>
      <c r="BF69" s="142"/>
      <c r="BG69" s="142"/>
      <c r="BH69" s="142"/>
      <c r="BI69" s="142"/>
      <c r="BJ69" s="142"/>
      <c r="BK69" s="142"/>
      <c r="BL69" s="142"/>
      <c r="BM69" s="142"/>
      <c r="BN69" s="142"/>
      <c r="BO69" s="142"/>
      <c r="BP69" s="142"/>
      <c r="BQ69" s="142"/>
      <c r="BR69" s="142"/>
      <c r="BS69" s="142"/>
      <c r="BT69" s="142"/>
      <c r="BU69" s="142"/>
      <c r="BV69" s="142"/>
      <c r="BW69" s="142"/>
      <c r="BX69" s="142" t="s">
        <v>12</v>
      </c>
      <c r="BY69" s="142"/>
      <c r="BZ69" s="142"/>
      <c r="CA69" s="142"/>
      <c r="CB69" s="142"/>
      <c r="CC69" s="142"/>
      <c r="CD69" s="142"/>
      <c r="CE69" s="142"/>
      <c r="CF69" s="142"/>
      <c r="CG69" s="142"/>
      <c r="CH69" s="142"/>
      <c r="CI69" s="142"/>
      <c r="CJ69" s="142"/>
      <c r="CK69" s="142"/>
      <c r="CL69" s="142"/>
      <c r="CM69" s="142"/>
      <c r="CN69" s="149" t="s">
        <v>12</v>
      </c>
      <c r="CO69" s="149"/>
      <c r="CP69" s="149"/>
      <c r="CQ69" s="149"/>
      <c r="CR69" s="149"/>
      <c r="CS69" s="149"/>
      <c r="CT69" s="149"/>
      <c r="CU69" s="149"/>
      <c r="CV69" s="149"/>
      <c r="CW69" s="149"/>
      <c r="CX69" s="149"/>
      <c r="CY69" s="149"/>
      <c r="CZ69" s="149"/>
      <c r="DA69" s="149"/>
      <c r="DB69" s="149"/>
      <c r="DC69" s="149"/>
    </row>
    <row r="70" spans="1:107" s="9" customFormat="1" ht="33.75" customHeight="1" thickBot="1">
      <c r="A70" s="193" t="s">
        <v>92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76" t="s">
        <v>360</v>
      </c>
      <c r="AG70" s="176"/>
      <c r="AH70" s="176"/>
      <c r="AI70" s="176"/>
      <c r="AJ70" s="176"/>
      <c r="AK70" s="176"/>
      <c r="AL70" s="167" t="s">
        <v>93</v>
      </c>
      <c r="AM70" s="167"/>
      <c r="AN70" s="167"/>
      <c r="AO70" s="167"/>
      <c r="AP70" s="167"/>
      <c r="AQ70" s="167"/>
      <c r="AR70" s="167"/>
      <c r="AS70" s="167"/>
      <c r="AT70" s="167"/>
      <c r="AU70" s="167"/>
      <c r="AV70" s="167"/>
      <c r="AW70" s="167"/>
      <c r="AX70" s="167"/>
      <c r="AY70" s="167"/>
      <c r="AZ70" s="167"/>
      <c r="BA70" s="167"/>
      <c r="BB70" s="94">
        <f>SUM(BB71)</f>
        <v>3422000</v>
      </c>
      <c r="BC70" s="94"/>
      <c r="BD70" s="94"/>
      <c r="BE70" s="94"/>
      <c r="BF70" s="94"/>
      <c r="BG70" s="94"/>
      <c r="BH70" s="94"/>
      <c r="BI70" s="94"/>
      <c r="BJ70" s="94"/>
      <c r="BK70" s="94"/>
      <c r="BL70" s="94"/>
      <c r="BM70" s="94"/>
      <c r="BN70" s="94"/>
      <c r="BO70" s="94"/>
      <c r="BP70" s="94"/>
      <c r="BQ70" s="94"/>
      <c r="BR70" s="94"/>
      <c r="BS70" s="94"/>
      <c r="BT70" s="94"/>
      <c r="BU70" s="94"/>
      <c r="BV70" s="94"/>
      <c r="BW70" s="94"/>
      <c r="BX70" s="94">
        <f>BX71</f>
        <v>2925661.82</v>
      </c>
      <c r="BY70" s="94"/>
      <c r="BZ70" s="94"/>
      <c r="CA70" s="94"/>
      <c r="CB70" s="94"/>
      <c r="CC70" s="94"/>
      <c r="CD70" s="94"/>
      <c r="CE70" s="94"/>
      <c r="CF70" s="94"/>
      <c r="CG70" s="94"/>
      <c r="CH70" s="94"/>
      <c r="CI70" s="94"/>
      <c r="CJ70" s="94"/>
      <c r="CK70" s="94"/>
      <c r="CL70" s="94"/>
      <c r="CM70" s="94"/>
      <c r="CN70" s="163">
        <f>CN71</f>
        <v>496338.18000000017</v>
      </c>
      <c r="CO70" s="163"/>
      <c r="CP70" s="163"/>
      <c r="CQ70" s="163"/>
      <c r="CR70" s="163"/>
      <c r="CS70" s="163"/>
      <c r="CT70" s="163"/>
      <c r="CU70" s="163"/>
      <c r="CV70" s="163"/>
      <c r="CW70" s="163"/>
      <c r="CX70" s="163"/>
      <c r="CY70" s="163"/>
      <c r="CZ70" s="163"/>
      <c r="DA70" s="163"/>
      <c r="DB70" s="163"/>
      <c r="DC70" s="163"/>
    </row>
    <row r="71" spans="1:107" s="11" customFormat="1" ht="79.5" customHeight="1">
      <c r="A71" s="192" t="s">
        <v>94</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76" t="s">
        <v>360</v>
      </c>
      <c r="AG71" s="176"/>
      <c r="AH71" s="176"/>
      <c r="AI71" s="176"/>
      <c r="AJ71" s="176"/>
      <c r="AK71" s="176"/>
      <c r="AL71" s="167" t="s">
        <v>95</v>
      </c>
      <c r="AM71" s="167"/>
      <c r="AN71" s="167"/>
      <c r="AO71" s="167"/>
      <c r="AP71" s="167"/>
      <c r="AQ71" s="167"/>
      <c r="AR71" s="167"/>
      <c r="AS71" s="167"/>
      <c r="AT71" s="167"/>
      <c r="AU71" s="167"/>
      <c r="AV71" s="167"/>
      <c r="AW71" s="167"/>
      <c r="AX71" s="167"/>
      <c r="AY71" s="167"/>
      <c r="AZ71" s="167"/>
      <c r="BA71" s="167"/>
      <c r="BB71" s="94">
        <f>BB72</f>
        <v>3422000</v>
      </c>
      <c r="BC71" s="94"/>
      <c r="BD71" s="94"/>
      <c r="BE71" s="94"/>
      <c r="BF71" s="94"/>
      <c r="BG71" s="94"/>
      <c r="BH71" s="94"/>
      <c r="BI71" s="94"/>
      <c r="BJ71" s="94"/>
      <c r="BK71" s="94"/>
      <c r="BL71" s="94"/>
      <c r="BM71" s="94"/>
      <c r="BN71" s="94"/>
      <c r="BO71" s="94"/>
      <c r="BP71" s="94"/>
      <c r="BQ71" s="94"/>
      <c r="BR71" s="94"/>
      <c r="BS71" s="94"/>
      <c r="BT71" s="94"/>
      <c r="BU71" s="94"/>
      <c r="BV71" s="94"/>
      <c r="BW71" s="94"/>
      <c r="BX71" s="94">
        <f>BX72+BX73+BX75+BX74</f>
        <v>2925661.82</v>
      </c>
      <c r="BY71" s="94"/>
      <c r="BZ71" s="94"/>
      <c r="CA71" s="94"/>
      <c r="CB71" s="94"/>
      <c r="CC71" s="94"/>
      <c r="CD71" s="94"/>
      <c r="CE71" s="94"/>
      <c r="CF71" s="94"/>
      <c r="CG71" s="94"/>
      <c r="CH71" s="94"/>
      <c r="CI71" s="94"/>
      <c r="CJ71" s="94"/>
      <c r="CK71" s="94"/>
      <c r="CL71" s="94"/>
      <c r="CM71" s="94"/>
      <c r="CN71" s="163">
        <f>BB71-BX71</f>
        <v>496338.18000000017</v>
      </c>
      <c r="CO71" s="163"/>
      <c r="CP71" s="163"/>
      <c r="CQ71" s="163"/>
      <c r="CR71" s="163"/>
      <c r="CS71" s="163"/>
      <c r="CT71" s="163"/>
      <c r="CU71" s="163"/>
      <c r="CV71" s="163"/>
      <c r="CW71" s="163"/>
      <c r="CX71" s="163"/>
      <c r="CY71" s="163"/>
      <c r="CZ71" s="163"/>
      <c r="DA71" s="163"/>
      <c r="DB71" s="163"/>
      <c r="DC71" s="163"/>
    </row>
    <row r="72" spans="1:107" s="11" customFormat="1" ht="132" customHeight="1" thickBot="1">
      <c r="A72" s="192" t="s">
        <v>96</v>
      </c>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40" t="s">
        <v>360</v>
      </c>
      <c r="AG72" s="140"/>
      <c r="AH72" s="140"/>
      <c r="AI72" s="140"/>
      <c r="AJ72" s="140"/>
      <c r="AK72" s="140"/>
      <c r="AL72" s="141" t="s">
        <v>97</v>
      </c>
      <c r="AM72" s="141"/>
      <c r="AN72" s="141"/>
      <c r="AO72" s="141"/>
      <c r="AP72" s="141"/>
      <c r="AQ72" s="141"/>
      <c r="AR72" s="141"/>
      <c r="AS72" s="141"/>
      <c r="AT72" s="141"/>
      <c r="AU72" s="141"/>
      <c r="AV72" s="141"/>
      <c r="AW72" s="141"/>
      <c r="AX72" s="141"/>
      <c r="AY72" s="141"/>
      <c r="AZ72" s="141"/>
      <c r="BA72" s="141"/>
      <c r="BB72" s="142">
        <v>3422000</v>
      </c>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v>2910726.28</v>
      </c>
      <c r="BY72" s="142"/>
      <c r="BZ72" s="142"/>
      <c r="CA72" s="142"/>
      <c r="CB72" s="142"/>
      <c r="CC72" s="142"/>
      <c r="CD72" s="142"/>
      <c r="CE72" s="142"/>
      <c r="CF72" s="142"/>
      <c r="CG72" s="142"/>
      <c r="CH72" s="142"/>
      <c r="CI72" s="142"/>
      <c r="CJ72" s="142"/>
      <c r="CK72" s="142"/>
      <c r="CL72" s="142"/>
      <c r="CM72" s="142"/>
      <c r="CN72" s="149">
        <f>BB72-BX72</f>
        <v>511273.7200000002</v>
      </c>
      <c r="CO72" s="149"/>
      <c r="CP72" s="149"/>
      <c r="CQ72" s="149"/>
      <c r="CR72" s="149"/>
      <c r="CS72" s="149"/>
      <c r="CT72" s="149"/>
      <c r="CU72" s="149"/>
      <c r="CV72" s="149"/>
      <c r="CW72" s="149"/>
      <c r="CX72" s="149"/>
      <c r="CY72" s="149"/>
      <c r="CZ72" s="149"/>
      <c r="DA72" s="149"/>
      <c r="DB72" s="149"/>
      <c r="DC72" s="149"/>
    </row>
    <row r="73" spans="1:107" s="11" customFormat="1" ht="98.25" customHeight="1" thickBot="1">
      <c r="A73" s="192" t="s">
        <v>98</v>
      </c>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40" t="s">
        <v>360</v>
      </c>
      <c r="AG73" s="140"/>
      <c r="AH73" s="140"/>
      <c r="AI73" s="140"/>
      <c r="AJ73" s="140"/>
      <c r="AK73" s="140"/>
      <c r="AL73" s="141" t="s">
        <v>99</v>
      </c>
      <c r="AM73" s="141"/>
      <c r="AN73" s="141"/>
      <c r="AO73" s="141"/>
      <c r="AP73" s="141"/>
      <c r="AQ73" s="141"/>
      <c r="AR73" s="141"/>
      <c r="AS73" s="141"/>
      <c r="AT73" s="141"/>
      <c r="AU73" s="141"/>
      <c r="AV73" s="141"/>
      <c r="AW73" s="141"/>
      <c r="AX73" s="141"/>
      <c r="AY73" s="141"/>
      <c r="AZ73" s="141"/>
      <c r="BA73" s="141"/>
      <c r="BB73" s="142" t="s">
        <v>12</v>
      </c>
      <c r="BC73" s="142"/>
      <c r="BD73" s="142"/>
      <c r="BE73" s="142"/>
      <c r="BF73" s="142"/>
      <c r="BG73" s="142"/>
      <c r="BH73" s="142"/>
      <c r="BI73" s="142"/>
      <c r="BJ73" s="142"/>
      <c r="BK73" s="142"/>
      <c r="BL73" s="142"/>
      <c r="BM73" s="142"/>
      <c r="BN73" s="142"/>
      <c r="BO73" s="142"/>
      <c r="BP73" s="142"/>
      <c r="BQ73" s="142"/>
      <c r="BR73" s="142"/>
      <c r="BS73" s="142"/>
      <c r="BT73" s="142"/>
      <c r="BU73" s="142"/>
      <c r="BV73" s="142"/>
      <c r="BW73" s="142"/>
      <c r="BX73" s="142">
        <v>12180.34</v>
      </c>
      <c r="BY73" s="142"/>
      <c r="BZ73" s="142"/>
      <c r="CA73" s="142"/>
      <c r="CB73" s="142"/>
      <c r="CC73" s="142"/>
      <c r="CD73" s="142"/>
      <c r="CE73" s="142"/>
      <c r="CF73" s="142"/>
      <c r="CG73" s="142"/>
      <c r="CH73" s="142"/>
      <c r="CI73" s="142"/>
      <c r="CJ73" s="142"/>
      <c r="CK73" s="142"/>
      <c r="CL73" s="142"/>
      <c r="CM73" s="142"/>
      <c r="CN73" s="149">
        <f>-BX73</f>
        <v>-12180.34</v>
      </c>
      <c r="CO73" s="149"/>
      <c r="CP73" s="149"/>
      <c r="CQ73" s="149"/>
      <c r="CR73" s="149"/>
      <c r="CS73" s="149"/>
      <c r="CT73" s="149"/>
      <c r="CU73" s="149"/>
      <c r="CV73" s="149"/>
      <c r="CW73" s="149"/>
      <c r="CX73" s="149"/>
      <c r="CY73" s="149"/>
      <c r="CZ73" s="149"/>
      <c r="DA73" s="149"/>
      <c r="DB73" s="149"/>
      <c r="DC73" s="149"/>
    </row>
    <row r="74" spans="1:107" s="12" customFormat="1" ht="114" customHeight="1">
      <c r="A74" s="194" t="s">
        <v>281</v>
      </c>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5" t="s">
        <v>360</v>
      </c>
      <c r="AG74" s="195"/>
      <c r="AH74" s="195"/>
      <c r="AI74" s="195"/>
      <c r="AJ74" s="195"/>
      <c r="AK74" s="195"/>
      <c r="AL74" s="141" t="s">
        <v>100</v>
      </c>
      <c r="AM74" s="141"/>
      <c r="AN74" s="141"/>
      <c r="AO74" s="141"/>
      <c r="AP74" s="141"/>
      <c r="AQ74" s="141"/>
      <c r="AR74" s="141"/>
      <c r="AS74" s="141"/>
      <c r="AT74" s="141"/>
      <c r="AU74" s="141"/>
      <c r="AV74" s="141"/>
      <c r="AW74" s="141"/>
      <c r="AX74" s="141"/>
      <c r="AY74" s="141"/>
      <c r="AZ74" s="141"/>
      <c r="BA74" s="141"/>
      <c r="BB74" s="142" t="s">
        <v>12</v>
      </c>
      <c r="BC74" s="142"/>
      <c r="BD74" s="142"/>
      <c r="BE74" s="142"/>
      <c r="BF74" s="142"/>
      <c r="BG74" s="142"/>
      <c r="BH74" s="142"/>
      <c r="BI74" s="142"/>
      <c r="BJ74" s="142"/>
      <c r="BK74" s="142"/>
      <c r="BL74" s="142"/>
      <c r="BM74" s="142"/>
      <c r="BN74" s="142"/>
      <c r="BO74" s="142"/>
      <c r="BP74" s="142"/>
      <c r="BQ74" s="142"/>
      <c r="BR74" s="142"/>
      <c r="BS74" s="142"/>
      <c r="BT74" s="142"/>
      <c r="BU74" s="142"/>
      <c r="BV74" s="142"/>
      <c r="BW74" s="142"/>
      <c r="BX74" s="142">
        <v>2735.2</v>
      </c>
      <c r="BY74" s="142"/>
      <c r="BZ74" s="142"/>
      <c r="CA74" s="142"/>
      <c r="CB74" s="142"/>
      <c r="CC74" s="142"/>
      <c r="CD74" s="142"/>
      <c r="CE74" s="142"/>
      <c r="CF74" s="142"/>
      <c r="CG74" s="142"/>
      <c r="CH74" s="142"/>
      <c r="CI74" s="142"/>
      <c r="CJ74" s="142"/>
      <c r="CK74" s="142"/>
      <c r="CL74" s="142"/>
      <c r="CM74" s="142"/>
      <c r="CN74" s="149">
        <f>-BX74</f>
        <v>-2735.2</v>
      </c>
      <c r="CO74" s="149"/>
      <c r="CP74" s="149"/>
      <c r="CQ74" s="149"/>
      <c r="CR74" s="149"/>
      <c r="CS74" s="149"/>
      <c r="CT74" s="149"/>
      <c r="CU74" s="149"/>
      <c r="CV74" s="149"/>
      <c r="CW74" s="149"/>
      <c r="CX74" s="149"/>
      <c r="CY74" s="149"/>
      <c r="CZ74" s="149"/>
      <c r="DA74" s="149"/>
      <c r="DB74" s="149"/>
      <c r="DC74" s="149"/>
    </row>
    <row r="75" spans="1:107" s="12" customFormat="1" ht="81.75" customHeight="1">
      <c r="A75" s="231" t="s">
        <v>226</v>
      </c>
      <c r="B75" s="232"/>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2"/>
      <c r="AE75" s="233"/>
      <c r="AF75" s="234" t="s">
        <v>360</v>
      </c>
      <c r="AG75" s="235"/>
      <c r="AH75" s="235"/>
      <c r="AI75" s="235"/>
      <c r="AJ75" s="235"/>
      <c r="AK75" s="236"/>
      <c r="AL75" s="141" t="s">
        <v>225</v>
      </c>
      <c r="AM75" s="141"/>
      <c r="AN75" s="141"/>
      <c r="AO75" s="141"/>
      <c r="AP75" s="141"/>
      <c r="AQ75" s="141"/>
      <c r="AR75" s="141"/>
      <c r="AS75" s="141"/>
      <c r="AT75" s="141"/>
      <c r="AU75" s="141"/>
      <c r="AV75" s="141"/>
      <c r="AW75" s="141"/>
      <c r="AX75" s="141"/>
      <c r="AY75" s="141"/>
      <c r="AZ75" s="141"/>
      <c r="BA75" s="141"/>
      <c r="BB75" s="142" t="s">
        <v>12</v>
      </c>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142">
        <v>20</v>
      </c>
      <c r="BY75" s="142"/>
      <c r="BZ75" s="142"/>
      <c r="CA75" s="142"/>
      <c r="CB75" s="142"/>
      <c r="CC75" s="142"/>
      <c r="CD75" s="142"/>
      <c r="CE75" s="142"/>
      <c r="CF75" s="142"/>
      <c r="CG75" s="142"/>
      <c r="CH75" s="142"/>
      <c r="CI75" s="142"/>
      <c r="CJ75" s="142"/>
      <c r="CK75" s="142"/>
      <c r="CL75" s="142"/>
      <c r="CM75" s="142"/>
      <c r="CN75" s="149">
        <f>-BX75</f>
        <v>-20</v>
      </c>
      <c r="CO75" s="149"/>
      <c r="CP75" s="149"/>
      <c r="CQ75" s="149"/>
      <c r="CR75" s="149"/>
      <c r="CS75" s="149"/>
      <c r="CT75" s="149"/>
      <c r="CU75" s="149"/>
      <c r="CV75" s="149"/>
      <c r="CW75" s="149"/>
      <c r="CX75" s="149"/>
      <c r="CY75" s="149"/>
      <c r="CZ75" s="149"/>
      <c r="DA75" s="149"/>
      <c r="DB75" s="149"/>
      <c r="DC75" s="149"/>
    </row>
    <row r="76" spans="1:107" s="12" customFormat="1" ht="43.5" customHeight="1" thickBot="1">
      <c r="A76" s="196" t="s">
        <v>101</v>
      </c>
      <c r="B76" s="196"/>
      <c r="C76" s="196"/>
      <c r="D76" s="196"/>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7" t="s">
        <v>360</v>
      </c>
      <c r="AG76" s="197"/>
      <c r="AH76" s="197"/>
      <c r="AI76" s="197"/>
      <c r="AJ76" s="197"/>
      <c r="AK76" s="197"/>
      <c r="AL76" s="167" t="s">
        <v>102</v>
      </c>
      <c r="AM76" s="167"/>
      <c r="AN76" s="167"/>
      <c r="AO76" s="167"/>
      <c r="AP76" s="167"/>
      <c r="AQ76" s="167"/>
      <c r="AR76" s="167"/>
      <c r="AS76" s="167"/>
      <c r="AT76" s="167"/>
      <c r="AU76" s="167"/>
      <c r="AV76" s="167"/>
      <c r="AW76" s="167"/>
      <c r="AX76" s="167"/>
      <c r="AY76" s="167"/>
      <c r="AZ76" s="167"/>
      <c r="BA76" s="167"/>
      <c r="BB76" s="94">
        <v>37000</v>
      </c>
      <c r="BC76" s="94"/>
      <c r="BD76" s="94"/>
      <c r="BE76" s="94"/>
      <c r="BF76" s="94"/>
      <c r="BG76" s="94"/>
      <c r="BH76" s="94"/>
      <c r="BI76" s="94"/>
      <c r="BJ76" s="94"/>
      <c r="BK76" s="94"/>
      <c r="BL76" s="94"/>
      <c r="BM76" s="94"/>
      <c r="BN76" s="94"/>
      <c r="BO76" s="94"/>
      <c r="BP76" s="94"/>
      <c r="BQ76" s="94"/>
      <c r="BR76" s="94"/>
      <c r="BS76" s="94"/>
      <c r="BT76" s="94"/>
      <c r="BU76" s="94"/>
      <c r="BV76" s="94"/>
      <c r="BW76" s="94"/>
      <c r="BX76" s="94">
        <f>BX77</f>
        <v>37150</v>
      </c>
      <c r="BY76" s="94"/>
      <c r="BZ76" s="94"/>
      <c r="CA76" s="94"/>
      <c r="CB76" s="94"/>
      <c r="CC76" s="94"/>
      <c r="CD76" s="94"/>
      <c r="CE76" s="94"/>
      <c r="CF76" s="94"/>
      <c r="CG76" s="94"/>
      <c r="CH76" s="94"/>
      <c r="CI76" s="94"/>
      <c r="CJ76" s="94"/>
      <c r="CK76" s="94"/>
      <c r="CL76" s="94"/>
      <c r="CM76" s="94"/>
      <c r="CN76" s="163">
        <f>SUM(BB76-BX76)</f>
        <v>-150</v>
      </c>
      <c r="CO76" s="163"/>
      <c r="CP76" s="163"/>
      <c r="CQ76" s="163"/>
      <c r="CR76" s="163"/>
      <c r="CS76" s="163"/>
      <c r="CT76" s="163"/>
      <c r="CU76" s="163"/>
      <c r="CV76" s="163"/>
      <c r="CW76" s="163"/>
      <c r="CX76" s="163"/>
      <c r="CY76" s="163"/>
      <c r="CZ76" s="163"/>
      <c r="DA76" s="163"/>
      <c r="DB76" s="163"/>
      <c r="DC76" s="163"/>
    </row>
    <row r="77" spans="1:107" s="12" customFormat="1" ht="86.25" customHeight="1" thickBot="1">
      <c r="A77" s="165" t="s">
        <v>105</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76" t="s">
        <v>360</v>
      </c>
      <c r="AG77" s="176"/>
      <c r="AH77" s="176"/>
      <c r="AI77" s="176"/>
      <c r="AJ77" s="176"/>
      <c r="AK77" s="176"/>
      <c r="AL77" s="167" t="s">
        <v>106</v>
      </c>
      <c r="AM77" s="167"/>
      <c r="AN77" s="167"/>
      <c r="AO77" s="167"/>
      <c r="AP77" s="167"/>
      <c r="AQ77" s="167"/>
      <c r="AR77" s="167"/>
      <c r="AS77" s="167"/>
      <c r="AT77" s="167"/>
      <c r="AU77" s="167"/>
      <c r="AV77" s="167"/>
      <c r="AW77" s="167"/>
      <c r="AX77" s="167"/>
      <c r="AY77" s="167"/>
      <c r="AZ77" s="167"/>
      <c r="BA77" s="167"/>
      <c r="BB77" s="94">
        <v>37000</v>
      </c>
      <c r="BC77" s="94"/>
      <c r="BD77" s="94"/>
      <c r="BE77" s="94"/>
      <c r="BF77" s="94"/>
      <c r="BG77" s="94"/>
      <c r="BH77" s="94"/>
      <c r="BI77" s="94"/>
      <c r="BJ77" s="94"/>
      <c r="BK77" s="94"/>
      <c r="BL77" s="94"/>
      <c r="BM77" s="94"/>
      <c r="BN77" s="94"/>
      <c r="BO77" s="94"/>
      <c r="BP77" s="94"/>
      <c r="BQ77" s="94"/>
      <c r="BR77" s="94"/>
      <c r="BS77" s="94"/>
      <c r="BT77" s="94"/>
      <c r="BU77" s="94"/>
      <c r="BV77" s="94"/>
      <c r="BW77" s="94"/>
      <c r="BX77" s="94">
        <f>BX78</f>
        <v>37150</v>
      </c>
      <c r="BY77" s="94"/>
      <c r="BZ77" s="94"/>
      <c r="CA77" s="94"/>
      <c r="CB77" s="94"/>
      <c r="CC77" s="94"/>
      <c r="CD77" s="94"/>
      <c r="CE77" s="94"/>
      <c r="CF77" s="94"/>
      <c r="CG77" s="94"/>
      <c r="CH77" s="94"/>
      <c r="CI77" s="94"/>
      <c r="CJ77" s="94"/>
      <c r="CK77" s="94"/>
      <c r="CL77" s="94"/>
      <c r="CM77" s="94"/>
      <c r="CN77" s="163">
        <f>SUM(BB77-BX77)</f>
        <v>-150</v>
      </c>
      <c r="CO77" s="163"/>
      <c r="CP77" s="163"/>
      <c r="CQ77" s="163"/>
      <c r="CR77" s="163"/>
      <c r="CS77" s="163"/>
      <c r="CT77" s="163"/>
      <c r="CU77" s="163"/>
      <c r="CV77" s="163"/>
      <c r="CW77" s="163"/>
      <c r="CX77" s="163"/>
      <c r="CY77" s="163"/>
      <c r="CZ77" s="163"/>
      <c r="DA77" s="163"/>
      <c r="DB77" s="163"/>
      <c r="DC77" s="163"/>
    </row>
    <row r="78" spans="1:107" s="11" customFormat="1" ht="127.5" customHeight="1">
      <c r="A78" s="165" t="s">
        <v>107</v>
      </c>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76" t="s">
        <v>360</v>
      </c>
      <c r="AG78" s="176"/>
      <c r="AH78" s="176"/>
      <c r="AI78" s="176"/>
      <c r="AJ78" s="176"/>
      <c r="AK78" s="176"/>
      <c r="AL78" s="167" t="s">
        <v>108</v>
      </c>
      <c r="AM78" s="167"/>
      <c r="AN78" s="167"/>
      <c r="AO78" s="167"/>
      <c r="AP78" s="167"/>
      <c r="AQ78" s="167"/>
      <c r="AR78" s="167"/>
      <c r="AS78" s="167"/>
      <c r="AT78" s="167"/>
      <c r="AU78" s="167"/>
      <c r="AV78" s="167"/>
      <c r="AW78" s="167"/>
      <c r="AX78" s="167"/>
      <c r="AY78" s="167"/>
      <c r="AZ78" s="167"/>
      <c r="BA78" s="167"/>
      <c r="BB78" s="94">
        <v>37000</v>
      </c>
      <c r="BC78" s="94"/>
      <c r="BD78" s="94"/>
      <c r="BE78" s="94"/>
      <c r="BF78" s="94"/>
      <c r="BG78" s="94"/>
      <c r="BH78" s="94"/>
      <c r="BI78" s="94"/>
      <c r="BJ78" s="94"/>
      <c r="BK78" s="94"/>
      <c r="BL78" s="94"/>
      <c r="BM78" s="94"/>
      <c r="BN78" s="94"/>
      <c r="BO78" s="94"/>
      <c r="BP78" s="94"/>
      <c r="BQ78" s="94"/>
      <c r="BR78" s="94"/>
      <c r="BS78" s="94"/>
      <c r="BT78" s="94"/>
      <c r="BU78" s="94"/>
      <c r="BV78" s="94"/>
      <c r="BW78" s="94"/>
      <c r="BX78" s="94">
        <f>BX79+BX80</f>
        <v>37150</v>
      </c>
      <c r="BY78" s="94"/>
      <c r="BZ78" s="94"/>
      <c r="CA78" s="94"/>
      <c r="CB78" s="94"/>
      <c r="CC78" s="94"/>
      <c r="CD78" s="94"/>
      <c r="CE78" s="94"/>
      <c r="CF78" s="94"/>
      <c r="CG78" s="94"/>
      <c r="CH78" s="94"/>
      <c r="CI78" s="94"/>
      <c r="CJ78" s="94"/>
      <c r="CK78" s="94"/>
      <c r="CL78" s="94"/>
      <c r="CM78" s="94"/>
      <c r="CN78" s="163">
        <f>SUM(BB78-BX78)</f>
        <v>-150</v>
      </c>
      <c r="CO78" s="163"/>
      <c r="CP78" s="163"/>
      <c r="CQ78" s="163"/>
      <c r="CR78" s="163"/>
      <c r="CS78" s="163"/>
      <c r="CT78" s="163"/>
      <c r="CU78" s="163"/>
      <c r="CV78" s="163"/>
      <c r="CW78" s="163"/>
      <c r="CX78" s="163"/>
      <c r="CY78" s="163"/>
      <c r="CZ78" s="163"/>
      <c r="DA78" s="163"/>
      <c r="DB78" s="163"/>
      <c r="DC78" s="163"/>
    </row>
    <row r="79" spans="1:107" s="11" customFormat="1" ht="126.75" customHeight="1">
      <c r="A79" s="168" t="s">
        <v>107</v>
      </c>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40" t="s">
        <v>360</v>
      </c>
      <c r="AG79" s="140"/>
      <c r="AH79" s="140"/>
      <c r="AI79" s="140"/>
      <c r="AJ79" s="140"/>
      <c r="AK79" s="140"/>
      <c r="AL79" s="141" t="s">
        <v>109</v>
      </c>
      <c r="AM79" s="141"/>
      <c r="AN79" s="141"/>
      <c r="AO79" s="141"/>
      <c r="AP79" s="141"/>
      <c r="AQ79" s="141"/>
      <c r="AR79" s="141"/>
      <c r="AS79" s="141"/>
      <c r="AT79" s="141"/>
      <c r="AU79" s="141"/>
      <c r="AV79" s="141"/>
      <c r="AW79" s="141"/>
      <c r="AX79" s="141"/>
      <c r="AY79" s="141"/>
      <c r="AZ79" s="141"/>
      <c r="BA79" s="141"/>
      <c r="BB79" s="142">
        <v>37000</v>
      </c>
      <c r="BC79" s="142"/>
      <c r="BD79" s="142"/>
      <c r="BE79" s="142"/>
      <c r="BF79" s="142"/>
      <c r="BG79" s="142"/>
      <c r="BH79" s="142"/>
      <c r="BI79" s="142"/>
      <c r="BJ79" s="142"/>
      <c r="BK79" s="142"/>
      <c r="BL79" s="142"/>
      <c r="BM79" s="142"/>
      <c r="BN79" s="142"/>
      <c r="BO79" s="142"/>
      <c r="BP79" s="142"/>
      <c r="BQ79" s="142"/>
      <c r="BR79" s="142"/>
      <c r="BS79" s="142"/>
      <c r="BT79" s="142"/>
      <c r="BU79" s="142"/>
      <c r="BV79" s="142"/>
      <c r="BW79" s="142"/>
      <c r="BX79" s="142">
        <v>35900</v>
      </c>
      <c r="BY79" s="142"/>
      <c r="BZ79" s="142"/>
      <c r="CA79" s="142"/>
      <c r="CB79" s="142"/>
      <c r="CC79" s="142"/>
      <c r="CD79" s="142"/>
      <c r="CE79" s="142"/>
      <c r="CF79" s="142"/>
      <c r="CG79" s="142"/>
      <c r="CH79" s="142"/>
      <c r="CI79" s="142"/>
      <c r="CJ79" s="142"/>
      <c r="CK79" s="142"/>
      <c r="CL79" s="142"/>
      <c r="CM79" s="142"/>
      <c r="CN79" s="149">
        <f>BB79-BX79</f>
        <v>1100</v>
      </c>
      <c r="CO79" s="149"/>
      <c r="CP79" s="149"/>
      <c r="CQ79" s="149"/>
      <c r="CR79" s="149"/>
      <c r="CS79" s="149"/>
      <c r="CT79" s="149"/>
      <c r="CU79" s="149"/>
      <c r="CV79" s="149"/>
      <c r="CW79" s="149"/>
      <c r="CX79" s="149"/>
      <c r="CY79" s="149"/>
      <c r="CZ79" s="149"/>
      <c r="DA79" s="149"/>
      <c r="DB79" s="149"/>
      <c r="DC79" s="149"/>
    </row>
    <row r="80" spans="1:107" s="12" customFormat="1" ht="125.25" customHeight="1" thickBot="1">
      <c r="A80" s="168" t="s">
        <v>107</v>
      </c>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40" t="s">
        <v>360</v>
      </c>
      <c r="AG80" s="140"/>
      <c r="AH80" s="140"/>
      <c r="AI80" s="140"/>
      <c r="AJ80" s="140"/>
      <c r="AK80" s="140"/>
      <c r="AL80" s="141" t="s">
        <v>110</v>
      </c>
      <c r="AM80" s="141"/>
      <c r="AN80" s="141"/>
      <c r="AO80" s="141"/>
      <c r="AP80" s="141"/>
      <c r="AQ80" s="141"/>
      <c r="AR80" s="141"/>
      <c r="AS80" s="141"/>
      <c r="AT80" s="141"/>
      <c r="AU80" s="141"/>
      <c r="AV80" s="141"/>
      <c r="AW80" s="141"/>
      <c r="AX80" s="141"/>
      <c r="AY80" s="141"/>
      <c r="AZ80" s="141"/>
      <c r="BA80" s="141"/>
      <c r="BB80" s="142" t="s">
        <v>12</v>
      </c>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v>1250</v>
      </c>
      <c r="BY80" s="142"/>
      <c r="BZ80" s="142"/>
      <c r="CA80" s="142"/>
      <c r="CB80" s="142"/>
      <c r="CC80" s="142"/>
      <c r="CD80" s="142"/>
      <c r="CE80" s="142"/>
      <c r="CF80" s="142"/>
      <c r="CG80" s="142"/>
      <c r="CH80" s="142"/>
      <c r="CI80" s="142"/>
      <c r="CJ80" s="142"/>
      <c r="CK80" s="142"/>
      <c r="CL80" s="142"/>
      <c r="CM80" s="142"/>
      <c r="CN80" s="149">
        <f>-BX80</f>
        <v>-1250</v>
      </c>
      <c r="CO80" s="149"/>
      <c r="CP80" s="149"/>
      <c r="CQ80" s="149"/>
      <c r="CR80" s="149"/>
      <c r="CS80" s="149"/>
      <c r="CT80" s="149"/>
      <c r="CU80" s="149"/>
      <c r="CV80" s="149"/>
      <c r="CW80" s="149"/>
      <c r="CX80" s="149"/>
      <c r="CY80" s="149"/>
      <c r="CZ80" s="149"/>
      <c r="DA80" s="149"/>
      <c r="DB80" s="149"/>
      <c r="DC80" s="149"/>
    </row>
    <row r="81" spans="1:107" s="12" customFormat="1" ht="129.75" customHeight="1" thickBot="1">
      <c r="A81" s="168" t="s">
        <v>5</v>
      </c>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40" t="s">
        <v>360</v>
      </c>
      <c r="AG81" s="140"/>
      <c r="AH81" s="140"/>
      <c r="AI81" s="140"/>
      <c r="AJ81" s="140"/>
      <c r="AK81" s="140"/>
      <c r="AL81" s="141" t="s">
        <v>3</v>
      </c>
      <c r="AM81" s="141"/>
      <c r="AN81" s="141"/>
      <c r="AO81" s="141"/>
      <c r="AP81" s="141"/>
      <c r="AQ81" s="141"/>
      <c r="AR81" s="141"/>
      <c r="AS81" s="141"/>
      <c r="AT81" s="141"/>
      <c r="AU81" s="141"/>
      <c r="AV81" s="141"/>
      <c r="AW81" s="141"/>
      <c r="AX81" s="141"/>
      <c r="AY81" s="141"/>
      <c r="AZ81" s="141"/>
      <c r="BA81" s="141"/>
      <c r="BB81" s="142" t="s">
        <v>12</v>
      </c>
      <c r="BC81" s="142"/>
      <c r="BD81" s="142"/>
      <c r="BE81" s="142"/>
      <c r="BF81" s="142"/>
      <c r="BG81" s="142"/>
      <c r="BH81" s="142"/>
      <c r="BI81" s="142"/>
      <c r="BJ81" s="142"/>
      <c r="BK81" s="142"/>
      <c r="BL81" s="142"/>
      <c r="BM81" s="142"/>
      <c r="BN81" s="142"/>
      <c r="BO81" s="142"/>
      <c r="BP81" s="142"/>
      <c r="BQ81" s="142"/>
      <c r="BR81" s="142"/>
      <c r="BS81" s="142"/>
      <c r="BT81" s="142"/>
      <c r="BU81" s="142"/>
      <c r="BV81" s="142"/>
      <c r="BW81" s="142"/>
      <c r="BX81" s="142">
        <f>BX82</f>
        <v>127117.52</v>
      </c>
      <c r="BY81" s="142"/>
      <c r="BZ81" s="142"/>
      <c r="CA81" s="142"/>
      <c r="CB81" s="142"/>
      <c r="CC81" s="142"/>
      <c r="CD81" s="142"/>
      <c r="CE81" s="142"/>
      <c r="CF81" s="142"/>
      <c r="CG81" s="142"/>
      <c r="CH81" s="142"/>
      <c r="CI81" s="142"/>
      <c r="CJ81" s="142"/>
      <c r="CK81" s="142"/>
      <c r="CL81" s="142"/>
      <c r="CM81" s="142"/>
      <c r="CN81" s="149">
        <f>-BX81</f>
        <v>-127117.52</v>
      </c>
      <c r="CO81" s="149"/>
      <c r="CP81" s="149"/>
      <c r="CQ81" s="149"/>
      <c r="CR81" s="149"/>
      <c r="CS81" s="149"/>
      <c r="CT81" s="149"/>
      <c r="CU81" s="149"/>
      <c r="CV81" s="149"/>
      <c r="CW81" s="149"/>
      <c r="CX81" s="149"/>
      <c r="CY81" s="149"/>
      <c r="CZ81" s="149"/>
      <c r="DA81" s="149"/>
      <c r="DB81" s="149"/>
      <c r="DC81" s="149"/>
    </row>
    <row r="82" spans="1:107" s="12" customFormat="1" ht="129.75" customHeight="1" thickBot="1">
      <c r="A82" s="168" t="s">
        <v>6</v>
      </c>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40" t="s">
        <v>360</v>
      </c>
      <c r="AG82" s="140"/>
      <c r="AH82" s="140"/>
      <c r="AI82" s="140"/>
      <c r="AJ82" s="140"/>
      <c r="AK82" s="140"/>
      <c r="AL82" s="141" t="s">
        <v>237</v>
      </c>
      <c r="AM82" s="141"/>
      <c r="AN82" s="141"/>
      <c r="AO82" s="141"/>
      <c r="AP82" s="141"/>
      <c r="AQ82" s="141"/>
      <c r="AR82" s="141"/>
      <c r="AS82" s="141"/>
      <c r="AT82" s="141"/>
      <c r="AU82" s="141"/>
      <c r="AV82" s="141"/>
      <c r="AW82" s="141"/>
      <c r="AX82" s="141"/>
      <c r="AY82" s="141"/>
      <c r="AZ82" s="141"/>
      <c r="BA82" s="141"/>
      <c r="BB82" s="142" t="s">
        <v>12</v>
      </c>
      <c r="BC82" s="142"/>
      <c r="BD82" s="142"/>
      <c r="BE82" s="142"/>
      <c r="BF82" s="142"/>
      <c r="BG82" s="142"/>
      <c r="BH82" s="142"/>
      <c r="BI82" s="142"/>
      <c r="BJ82" s="142"/>
      <c r="BK82" s="142"/>
      <c r="BL82" s="142"/>
      <c r="BM82" s="142"/>
      <c r="BN82" s="142"/>
      <c r="BO82" s="142"/>
      <c r="BP82" s="142"/>
      <c r="BQ82" s="142"/>
      <c r="BR82" s="142"/>
      <c r="BS82" s="142"/>
      <c r="BT82" s="142"/>
      <c r="BU82" s="142"/>
      <c r="BV82" s="142"/>
      <c r="BW82" s="142"/>
      <c r="BX82" s="142">
        <f>BX83</f>
        <v>127117.52</v>
      </c>
      <c r="BY82" s="142"/>
      <c r="BZ82" s="142"/>
      <c r="CA82" s="142"/>
      <c r="CB82" s="142"/>
      <c r="CC82" s="142"/>
      <c r="CD82" s="142"/>
      <c r="CE82" s="142"/>
      <c r="CF82" s="142"/>
      <c r="CG82" s="142"/>
      <c r="CH82" s="142"/>
      <c r="CI82" s="142"/>
      <c r="CJ82" s="142"/>
      <c r="CK82" s="142"/>
      <c r="CL82" s="142"/>
      <c r="CM82" s="142"/>
      <c r="CN82" s="149">
        <f>-BX82</f>
        <v>-127117.52</v>
      </c>
      <c r="CO82" s="149"/>
      <c r="CP82" s="149"/>
      <c r="CQ82" s="149"/>
      <c r="CR82" s="149"/>
      <c r="CS82" s="149"/>
      <c r="CT82" s="149"/>
      <c r="CU82" s="149"/>
      <c r="CV82" s="149"/>
      <c r="CW82" s="149"/>
      <c r="CX82" s="149"/>
      <c r="CY82" s="149"/>
      <c r="CZ82" s="149"/>
      <c r="DA82" s="149"/>
      <c r="DB82" s="149"/>
      <c r="DC82" s="149"/>
    </row>
    <row r="83" spans="1:107" s="12" customFormat="1" ht="82.5" customHeight="1" thickBot="1">
      <c r="A83" s="168" t="s">
        <v>4</v>
      </c>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40" t="s">
        <v>360</v>
      </c>
      <c r="AG83" s="140"/>
      <c r="AH83" s="140"/>
      <c r="AI83" s="140"/>
      <c r="AJ83" s="140"/>
      <c r="AK83" s="140"/>
      <c r="AL83" s="141" t="s">
        <v>2</v>
      </c>
      <c r="AM83" s="141"/>
      <c r="AN83" s="141"/>
      <c r="AO83" s="141"/>
      <c r="AP83" s="141"/>
      <c r="AQ83" s="141"/>
      <c r="AR83" s="141"/>
      <c r="AS83" s="141"/>
      <c r="AT83" s="141"/>
      <c r="AU83" s="141"/>
      <c r="AV83" s="141"/>
      <c r="AW83" s="141"/>
      <c r="AX83" s="141"/>
      <c r="AY83" s="141"/>
      <c r="AZ83" s="141"/>
      <c r="BA83" s="141"/>
      <c r="BB83" s="142" t="s">
        <v>12</v>
      </c>
      <c r="BC83" s="142"/>
      <c r="BD83" s="142"/>
      <c r="BE83" s="142"/>
      <c r="BF83" s="142"/>
      <c r="BG83" s="142"/>
      <c r="BH83" s="142"/>
      <c r="BI83" s="142"/>
      <c r="BJ83" s="142"/>
      <c r="BK83" s="142"/>
      <c r="BL83" s="142"/>
      <c r="BM83" s="142"/>
      <c r="BN83" s="142"/>
      <c r="BO83" s="142"/>
      <c r="BP83" s="142"/>
      <c r="BQ83" s="142"/>
      <c r="BR83" s="142"/>
      <c r="BS83" s="142"/>
      <c r="BT83" s="142"/>
      <c r="BU83" s="142"/>
      <c r="BV83" s="142"/>
      <c r="BW83" s="142"/>
      <c r="BX83" s="142">
        <v>127117.52</v>
      </c>
      <c r="BY83" s="142"/>
      <c r="BZ83" s="142"/>
      <c r="CA83" s="142"/>
      <c r="CB83" s="142"/>
      <c r="CC83" s="142"/>
      <c r="CD83" s="142"/>
      <c r="CE83" s="142"/>
      <c r="CF83" s="142"/>
      <c r="CG83" s="142"/>
      <c r="CH83" s="142"/>
      <c r="CI83" s="142"/>
      <c r="CJ83" s="142"/>
      <c r="CK83" s="142"/>
      <c r="CL83" s="142"/>
      <c r="CM83" s="142"/>
      <c r="CN83" s="149">
        <f>-BX83</f>
        <v>-127117.52</v>
      </c>
      <c r="CO83" s="149"/>
      <c r="CP83" s="149"/>
      <c r="CQ83" s="149"/>
      <c r="CR83" s="149"/>
      <c r="CS83" s="149"/>
      <c r="CT83" s="149"/>
      <c r="CU83" s="149"/>
      <c r="CV83" s="149"/>
      <c r="CW83" s="149"/>
      <c r="CX83" s="149"/>
      <c r="CY83" s="149"/>
      <c r="CZ83" s="149"/>
      <c r="DA83" s="149"/>
      <c r="DB83" s="149"/>
      <c r="DC83" s="149"/>
    </row>
    <row r="84" spans="1:107" s="12" customFormat="1" ht="79.5" customHeight="1" thickBot="1">
      <c r="A84" s="168" t="s">
        <v>179</v>
      </c>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40" t="s">
        <v>360</v>
      </c>
      <c r="AG84" s="140"/>
      <c r="AH84" s="140"/>
      <c r="AI84" s="140"/>
      <c r="AJ84" s="140"/>
      <c r="AK84" s="140"/>
      <c r="AL84" s="141" t="s">
        <v>180</v>
      </c>
      <c r="AM84" s="141"/>
      <c r="AN84" s="141"/>
      <c r="AO84" s="141"/>
      <c r="AP84" s="141"/>
      <c r="AQ84" s="141"/>
      <c r="AR84" s="141"/>
      <c r="AS84" s="141"/>
      <c r="AT84" s="141"/>
      <c r="AU84" s="141"/>
      <c r="AV84" s="141"/>
      <c r="AW84" s="141"/>
      <c r="AX84" s="141"/>
      <c r="AY84" s="141"/>
      <c r="AZ84" s="141"/>
      <c r="BA84" s="141"/>
      <c r="BB84" s="142" t="s">
        <v>12</v>
      </c>
      <c r="BC84" s="142"/>
      <c r="BD84" s="142"/>
      <c r="BE84" s="142"/>
      <c r="BF84" s="142"/>
      <c r="BG84" s="142"/>
      <c r="BH84" s="142"/>
      <c r="BI84" s="142"/>
      <c r="BJ84" s="142"/>
      <c r="BK84" s="142"/>
      <c r="BL84" s="142"/>
      <c r="BM84" s="142"/>
      <c r="BN84" s="142"/>
      <c r="BO84" s="142"/>
      <c r="BP84" s="142"/>
      <c r="BQ84" s="142"/>
      <c r="BR84" s="142"/>
      <c r="BS84" s="142"/>
      <c r="BT84" s="142"/>
      <c r="BU84" s="142"/>
      <c r="BV84" s="142"/>
      <c r="BW84" s="142"/>
      <c r="BX84" s="142">
        <f>BX85</f>
        <v>3000</v>
      </c>
      <c r="BY84" s="142"/>
      <c r="BZ84" s="142"/>
      <c r="CA84" s="142"/>
      <c r="CB84" s="142"/>
      <c r="CC84" s="142"/>
      <c r="CD84" s="142"/>
      <c r="CE84" s="142"/>
      <c r="CF84" s="142"/>
      <c r="CG84" s="142"/>
      <c r="CH84" s="142"/>
      <c r="CI84" s="142"/>
      <c r="CJ84" s="142"/>
      <c r="CK84" s="142"/>
      <c r="CL84" s="142"/>
      <c r="CM84" s="142"/>
      <c r="CN84" s="149">
        <f>CN85</f>
        <v>-3000</v>
      </c>
      <c r="CO84" s="149"/>
      <c r="CP84" s="149"/>
      <c r="CQ84" s="149"/>
      <c r="CR84" s="149"/>
      <c r="CS84" s="149"/>
      <c r="CT84" s="149"/>
      <c r="CU84" s="149"/>
      <c r="CV84" s="149"/>
      <c r="CW84" s="149"/>
      <c r="CX84" s="149"/>
      <c r="CY84" s="149"/>
      <c r="CZ84" s="149"/>
      <c r="DA84" s="149"/>
      <c r="DB84" s="149"/>
      <c r="DC84" s="149"/>
    </row>
    <row r="85" spans="1:107" s="12" customFormat="1" ht="75.75" customHeight="1" thickBot="1">
      <c r="A85" s="168" t="s">
        <v>181</v>
      </c>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40" t="s">
        <v>360</v>
      </c>
      <c r="AG85" s="140"/>
      <c r="AH85" s="140"/>
      <c r="AI85" s="140"/>
      <c r="AJ85" s="140"/>
      <c r="AK85" s="140"/>
      <c r="AL85" s="141" t="s">
        <v>183</v>
      </c>
      <c r="AM85" s="141"/>
      <c r="AN85" s="141"/>
      <c r="AO85" s="141"/>
      <c r="AP85" s="141"/>
      <c r="AQ85" s="141"/>
      <c r="AR85" s="141"/>
      <c r="AS85" s="141"/>
      <c r="AT85" s="141"/>
      <c r="AU85" s="141"/>
      <c r="AV85" s="141"/>
      <c r="AW85" s="141"/>
      <c r="AX85" s="141"/>
      <c r="AY85" s="141"/>
      <c r="AZ85" s="141"/>
      <c r="BA85" s="141"/>
      <c r="BB85" s="142" t="s">
        <v>12</v>
      </c>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f>BX86</f>
        <v>3000</v>
      </c>
      <c r="BY85" s="142"/>
      <c r="BZ85" s="142"/>
      <c r="CA85" s="142"/>
      <c r="CB85" s="142"/>
      <c r="CC85" s="142"/>
      <c r="CD85" s="142"/>
      <c r="CE85" s="142"/>
      <c r="CF85" s="142"/>
      <c r="CG85" s="142"/>
      <c r="CH85" s="142"/>
      <c r="CI85" s="142"/>
      <c r="CJ85" s="142"/>
      <c r="CK85" s="142"/>
      <c r="CL85" s="142"/>
      <c r="CM85" s="142"/>
      <c r="CN85" s="149">
        <f>CN86</f>
        <v>-3000</v>
      </c>
      <c r="CO85" s="149"/>
      <c r="CP85" s="149"/>
      <c r="CQ85" s="149"/>
      <c r="CR85" s="149"/>
      <c r="CS85" s="149"/>
      <c r="CT85" s="149"/>
      <c r="CU85" s="149"/>
      <c r="CV85" s="149"/>
      <c r="CW85" s="149"/>
      <c r="CX85" s="149"/>
      <c r="CY85" s="149"/>
      <c r="CZ85" s="149"/>
      <c r="DA85" s="149"/>
      <c r="DB85" s="149"/>
      <c r="DC85" s="149"/>
    </row>
    <row r="86" spans="1:107" s="12" customFormat="1" ht="99.75" customHeight="1" thickBot="1">
      <c r="A86" s="168" t="s">
        <v>182</v>
      </c>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40" t="s">
        <v>360</v>
      </c>
      <c r="AG86" s="140"/>
      <c r="AH86" s="140"/>
      <c r="AI86" s="140"/>
      <c r="AJ86" s="140"/>
      <c r="AK86" s="140"/>
      <c r="AL86" s="141" t="s">
        <v>184</v>
      </c>
      <c r="AM86" s="141"/>
      <c r="AN86" s="141"/>
      <c r="AO86" s="141"/>
      <c r="AP86" s="141"/>
      <c r="AQ86" s="141"/>
      <c r="AR86" s="141"/>
      <c r="AS86" s="141"/>
      <c r="AT86" s="141"/>
      <c r="AU86" s="141"/>
      <c r="AV86" s="141"/>
      <c r="AW86" s="141"/>
      <c r="AX86" s="141"/>
      <c r="AY86" s="141"/>
      <c r="AZ86" s="141"/>
      <c r="BA86" s="141"/>
      <c r="BB86" s="142" t="s">
        <v>12</v>
      </c>
      <c r="BC86" s="142"/>
      <c r="BD86" s="142"/>
      <c r="BE86" s="142"/>
      <c r="BF86" s="142"/>
      <c r="BG86" s="142"/>
      <c r="BH86" s="142"/>
      <c r="BI86" s="142"/>
      <c r="BJ86" s="142"/>
      <c r="BK86" s="142"/>
      <c r="BL86" s="142"/>
      <c r="BM86" s="142"/>
      <c r="BN86" s="142"/>
      <c r="BO86" s="142"/>
      <c r="BP86" s="142"/>
      <c r="BQ86" s="142"/>
      <c r="BR86" s="142"/>
      <c r="BS86" s="142"/>
      <c r="BT86" s="142"/>
      <c r="BU86" s="142"/>
      <c r="BV86" s="142"/>
      <c r="BW86" s="142"/>
      <c r="BX86" s="142">
        <v>3000</v>
      </c>
      <c r="BY86" s="142"/>
      <c r="BZ86" s="142"/>
      <c r="CA86" s="142"/>
      <c r="CB86" s="142"/>
      <c r="CC86" s="142"/>
      <c r="CD86" s="142"/>
      <c r="CE86" s="142"/>
      <c r="CF86" s="142"/>
      <c r="CG86" s="142"/>
      <c r="CH86" s="142"/>
      <c r="CI86" s="142"/>
      <c r="CJ86" s="142"/>
      <c r="CK86" s="142"/>
      <c r="CL86" s="142"/>
      <c r="CM86" s="142"/>
      <c r="CN86" s="149">
        <f>-BX86</f>
        <v>-3000</v>
      </c>
      <c r="CO86" s="149"/>
      <c r="CP86" s="149"/>
      <c r="CQ86" s="149"/>
      <c r="CR86" s="149"/>
      <c r="CS86" s="149"/>
      <c r="CT86" s="149"/>
      <c r="CU86" s="149"/>
      <c r="CV86" s="149"/>
      <c r="CW86" s="149"/>
      <c r="CX86" s="149"/>
      <c r="CY86" s="149"/>
      <c r="CZ86" s="149"/>
      <c r="DA86" s="149"/>
      <c r="DB86" s="149"/>
      <c r="DC86" s="149"/>
    </row>
    <row r="87" spans="1:107" s="9" customFormat="1" ht="33.75" customHeight="1" thickBot="1">
      <c r="A87" s="198" t="s">
        <v>111</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74" t="s">
        <v>360</v>
      </c>
      <c r="AG87" s="174"/>
      <c r="AH87" s="174"/>
      <c r="AI87" s="174"/>
      <c r="AJ87" s="174"/>
      <c r="AK87" s="174"/>
      <c r="AL87" s="147" t="s">
        <v>112</v>
      </c>
      <c r="AM87" s="147"/>
      <c r="AN87" s="147"/>
      <c r="AO87" s="147"/>
      <c r="AP87" s="147"/>
      <c r="AQ87" s="147"/>
      <c r="AR87" s="147"/>
      <c r="AS87" s="147"/>
      <c r="AT87" s="147"/>
      <c r="AU87" s="147"/>
      <c r="AV87" s="147"/>
      <c r="AW87" s="147"/>
      <c r="AX87" s="147"/>
      <c r="AY87" s="147"/>
      <c r="AZ87" s="147"/>
      <c r="BA87" s="147"/>
      <c r="BB87" s="148">
        <f>BB88</f>
        <v>6500</v>
      </c>
      <c r="BC87" s="148"/>
      <c r="BD87" s="148"/>
      <c r="BE87" s="148"/>
      <c r="BF87" s="148"/>
      <c r="BG87" s="148"/>
      <c r="BH87" s="148"/>
      <c r="BI87" s="148"/>
      <c r="BJ87" s="148"/>
      <c r="BK87" s="148"/>
      <c r="BL87" s="148"/>
      <c r="BM87" s="148"/>
      <c r="BN87" s="148"/>
      <c r="BO87" s="148"/>
      <c r="BP87" s="148"/>
      <c r="BQ87" s="148"/>
      <c r="BR87" s="148"/>
      <c r="BS87" s="148"/>
      <c r="BT87" s="148"/>
      <c r="BU87" s="148"/>
      <c r="BV87" s="148"/>
      <c r="BW87" s="148"/>
      <c r="BX87" s="148">
        <f>BX90</f>
        <v>6000</v>
      </c>
      <c r="BY87" s="148"/>
      <c r="BZ87" s="148"/>
      <c r="CA87" s="148"/>
      <c r="CB87" s="148"/>
      <c r="CC87" s="148"/>
      <c r="CD87" s="148"/>
      <c r="CE87" s="148"/>
      <c r="CF87" s="148"/>
      <c r="CG87" s="148"/>
      <c r="CH87" s="148"/>
      <c r="CI87" s="148"/>
      <c r="CJ87" s="148"/>
      <c r="CK87" s="148"/>
      <c r="CL87" s="148"/>
      <c r="CM87" s="148"/>
      <c r="CN87" s="150">
        <f>BB87-BX87</f>
        <v>500</v>
      </c>
      <c r="CO87" s="150"/>
      <c r="CP87" s="150"/>
      <c r="CQ87" s="150"/>
      <c r="CR87" s="150"/>
      <c r="CS87" s="150"/>
      <c r="CT87" s="150"/>
      <c r="CU87" s="150"/>
      <c r="CV87" s="150"/>
      <c r="CW87" s="150"/>
      <c r="CX87" s="150"/>
      <c r="CY87" s="150"/>
      <c r="CZ87" s="150"/>
      <c r="DA87" s="150"/>
      <c r="DB87" s="150"/>
      <c r="DC87" s="150"/>
    </row>
    <row r="88" spans="1:107" s="9" customFormat="1" ht="46.5" customHeight="1">
      <c r="A88" s="193" t="s">
        <v>113</v>
      </c>
      <c r="B88" s="193"/>
      <c r="C88" s="193"/>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76" t="s">
        <v>360</v>
      </c>
      <c r="AG88" s="176"/>
      <c r="AH88" s="176"/>
      <c r="AI88" s="176"/>
      <c r="AJ88" s="176"/>
      <c r="AK88" s="176"/>
      <c r="AL88" s="167" t="s">
        <v>114</v>
      </c>
      <c r="AM88" s="167"/>
      <c r="AN88" s="167"/>
      <c r="AO88" s="167"/>
      <c r="AP88" s="167"/>
      <c r="AQ88" s="167"/>
      <c r="AR88" s="167"/>
      <c r="AS88" s="167"/>
      <c r="AT88" s="167"/>
      <c r="AU88" s="167"/>
      <c r="AV88" s="167"/>
      <c r="AW88" s="167"/>
      <c r="AX88" s="167"/>
      <c r="AY88" s="167"/>
      <c r="AZ88" s="167"/>
      <c r="BA88" s="167"/>
      <c r="BB88" s="94">
        <f>BB89</f>
        <v>6500</v>
      </c>
      <c r="BC88" s="94"/>
      <c r="BD88" s="94"/>
      <c r="BE88" s="94"/>
      <c r="BF88" s="94"/>
      <c r="BG88" s="94"/>
      <c r="BH88" s="94"/>
      <c r="BI88" s="94"/>
      <c r="BJ88" s="94"/>
      <c r="BK88" s="94"/>
      <c r="BL88" s="94"/>
      <c r="BM88" s="94"/>
      <c r="BN88" s="94"/>
      <c r="BO88" s="94"/>
      <c r="BP88" s="94"/>
      <c r="BQ88" s="94"/>
      <c r="BR88" s="94"/>
      <c r="BS88" s="94"/>
      <c r="BT88" s="94"/>
      <c r="BU88" s="94"/>
      <c r="BV88" s="94"/>
      <c r="BW88" s="94"/>
      <c r="BX88" s="94" t="s">
        <v>12</v>
      </c>
      <c r="BY88" s="94"/>
      <c r="BZ88" s="94"/>
      <c r="CA88" s="94"/>
      <c r="CB88" s="94"/>
      <c r="CC88" s="94"/>
      <c r="CD88" s="94"/>
      <c r="CE88" s="94"/>
      <c r="CF88" s="94"/>
      <c r="CG88" s="94"/>
      <c r="CH88" s="94"/>
      <c r="CI88" s="94"/>
      <c r="CJ88" s="94"/>
      <c r="CK88" s="94"/>
      <c r="CL88" s="94"/>
      <c r="CM88" s="94"/>
      <c r="CN88" s="163">
        <v>6500</v>
      </c>
      <c r="CO88" s="163"/>
      <c r="CP88" s="163"/>
      <c r="CQ88" s="163"/>
      <c r="CR88" s="163"/>
      <c r="CS88" s="163"/>
      <c r="CT88" s="163"/>
      <c r="CU88" s="163"/>
      <c r="CV88" s="163"/>
      <c r="CW88" s="163"/>
      <c r="CX88" s="163"/>
      <c r="CY88" s="163"/>
      <c r="CZ88" s="163"/>
      <c r="DA88" s="163"/>
      <c r="DB88" s="163"/>
      <c r="DC88" s="163"/>
    </row>
    <row r="89" spans="1:107" s="11" customFormat="1" ht="66" customHeight="1" thickBot="1">
      <c r="A89" s="193" t="s">
        <v>115</v>
      </c>
      <c r="B89" s="193"/>
      <c r="C89" s="193"/>
      <c r="D89" s="193"/>
      <c r="E89" s="193"/>
      <c r="F89" s="193"/>
      <c r="G89" s="193"/>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76" t="s">
        <v>360</v>
      </c>
      <c r="AG89" s="176"/>
      <c r="AH89" s="176"/>
      <c r="AI89" s="176"/>
      <c r="AJ89" s="176"/>
      <c r="AK89" s="176"/>
      <c r="AL89" s="167" t="s">
        <v>116</v>
      </c>
      <c r="AM89" s="167"/>
      <c r="AN89" s="167"/>
      <c r="AO89" s="167"/>
      <c r="AP89" s="167"/>
      <c r="AQ89" s="167"/>
      <c r="AR89" s="167"/>
      <c r="AS89" s="167"/>
      <c r="AT89" s="167"/>
      <c r="AU89" s="167"/>
      <c r="AV89" s="167"/>
      <c r="AW89" s="167"/>
      <c r="AX89" s="167"/>
      <c r="AY89" s="167"/>
      <c r="AZ89" s="167"/>
      <c r="BA89" s="167"/>
      <c r="BB89" s="94">
        <v>6500</v>
      </c>
      <c r="BC89" s="94"/>
      <c r="BD89" s="94"/>
      <c r="BE89" s="94"/>
      <c r="BF89" s="94"/>
      <c r="BG89" s="94"/>
      <c r="BH89" s="94"/>
      <c r="BI89" s="94"/>
      <c r="BJ89" s="94"/>
      <c r="BK89" s="94"/>
      <c r="BL89" s="94"/>
      <c r="BM89" s="94"/>
      <c r="BN89" s="94"/>
      <c r="BO89" s="94"/>
      <c r="BP89" s="94"/>
      <c r="BQ89" s="94"/>
      <c r="BR89" s="94"/>
      <c r="BS89" s="94"/>
      <c r="BT89" s="94"/>
      <c r="BU89" s="94"/>
      <c r="BV89" s="94"/>
      <c r="BW89" s="94"/>
      <c r="BX89" s="94" t="s">
        <v>12</v>
      </c>
      <c r="BY89" s="94"/>
      <c r="BZ89" s="94"/>
      <c r="CA89" s="94"/>
      <c r="CB89" s="94"/>
      <c r="CC89" s="94"/>
      <c r="CD89" s="94"/>
      <c r="CE89" s="94"/>
      <c r="CF89" s="94"/>
      <c r="CG89" s="94"/>
      <c r="CH89" s="94"/>
      <c r="CI89" s="94"/>
      <c r="CJ89" s="94"/>
      <c r="CK89" s="94"/>
      <c r="CL89" s="94"/>
      <c r="CM89" s="94"/>
      <c r="CN89" s="163">
        <v>6500</v>
      </c>
      <c r="CO89" s="163"/>
      <c r="CP89" s="163"/>
      <c r="CQ89" s="163"/>
      <c r="CR89" s="163"/>
      <c r="CS89" s="163"/>
      <c r="CT89" s="163"/>
      <c r="CU89" s="163"/>
      <c r="CV89" s="163"/>
      <c r="CW89" s="163"/>
      <c r="CX89" s="163"/>
      <c r="CY89" s="163"/>
      <c r="CZ89" s="163"/>
      <c r="DA89" s="163"/>
      <c r="DB89" s="163"/>
      <c r="DC89" s="163"/>
    </row>
    <row r="90" spans="1:107" s="9" customFormat="1" ht="46.5" customHeight="1" thickBot="1">
      <c r="A90" s="193" t="s">
        <v>113</v>
      </c>
      <c r="B90" s="193"/>
      <c r="C90" s="193"/>
      <c r="D90" s="193"/>
      <c r="E90" s="193"/>
      <c r="F90" s="193"/>
      <c r="G90" s="193"/>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76" t="s">
        <v>360</v>
      </c>
      <c r="AG90" s="176"/>
      <c r="AH90" s="176"/>
      <c r="AI90" s="176"/>
      <c r="AJ90" s="176"/>
      <c r="AK90" s="176"/>
      <c r="AL90" s="167" t="s">
        <v>171</v>
      </c>
      <c r="AM90" s="167"/>
      <c r="AN90" s="167"/>
      <c r="AO90" s="167"/>
      <c r="AP90" s="167"/>
      <c r="AQ90" s="167"/>
      <c r="AR90" s="167"/>
      <c r="AS90" s="167"/>
      <c r="AT90" s="167"/>
      <c r="AU90" s="167"/>
      <c r="AV90" s="167"/>
      <c r="AW90" s="167"/>
      <c r="AX90" s="167"/>
      <c r="AY90" s="167"/>
      <c r="AZ90" s="167"/>
      <c r="BA90" s="167"/>
      <c r="BB90" s="94" t="s">
        <v>12</v>
      </c>
      <c r="BC90" s="94"/>
      <c r="BD90" s="94"/>
      <c r="BE90" s="94"/>
      <c r="BF90" s="94"/>
      <c r="BG90" s="94"/>
      <c r="BH90" s="94"/>
      <c r="BI90" s="94"/>
      <c r="BJ90" s="94"/>
      <c r="BK90" s="94"/>
      <c r="BL90" s="94"/>
      <c r="BM90" s="94"/>
      <c r="BN90" s="94"/>
      <c r="BO90" s="94"/>
      <c r="BP90" s="94"/>
      <c r="BQ90" s="94"/>
      <c r="BR90" s="94"/>
      <c r="BS90" s="94"/>
      <c r="BT90" s="94"/>
      <c r="BU90" s="94"/>
      <c r="BV90" s="94"/>
      <c r="BW90" s="94"/>
      <c r="BX90" s="94">
        <v>6000</v>
      </c>
      <c r="BY90" s="94"/>
      <c r="BZ90" s="94"/>
      <c r="CA90" s="94"/>
      <c r="CB90" s="94"/>
      <c r="CC90" s="94"/>
      <c r="CD90" s="94"/>
      <c r="CE90" s="94"/>
      <c r="CF90" s="94"/>
      <c r="CG90" s="94"/>
      <c r="CH90" s="94"/>
      <c r="CI90" s="94"/>
      <c r="CJ90" s="94"/>
      <c r="CK90" s="94"/>
      <c r="CL90" s="94"/>
      <c r="CM90" s="94"/>
      <c r="CN90" s="163">
        <f>-BX90</f>
        <v>-6000</v>
      </c>
      <c r="CO90" s="163"/>
      <c r="CP90" s="163"/>
      <c r="CQ90" s="163"/>
      <c r="CR90" s="163"/>
      <c r="CS90" s="163"/>
      <c r="CT90" s="163"/>
      <c r="CU90" s="163"/>
      <c r="CV90" s="163"/>
      <c r="CW90" s="163"/>
      <c r="CX90" s="163"/>
      <c r="CY90" s="163"/>
      <c r="CZ90" s="163"/>
      <c r="DA90" s="163"/>
      <c r="DB90" s="163"/>
      <c r="DC90" s="163"/>
    </row>
    <row r="91" spans="1:107" s="11" customFormat="1" ht="66" customHeight="1" thickBot="1">
      <c r="A91" s="193" t="s">
        <v>115</v>
      </c>
      <c r="B91" s="193"/>
      <c r="C91" s="193"/>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76" t="s">
        <v>360</v>
      </c>
      <c r="AG91" s="176"/>
      <c r="AH91" s="176"/>
      <c r="AI91" s="176"/>
      <c r="AJ91" s="176"/>
      <c r="AK91" s="176"/>
      <c r="AL91" s="167" t="s">
        <v>172</v>
      </c>
      <c r="AM91" s="167"/>
      <c r="AN91" s="167"/>
      <c r="AO91" s="167"/>
      <c r="AP91" s="167"/>
      <c r="AQ91" s="167"/>
      <c r="AR91" s="167"/>
      <c r="AS91" s="167"/>
      <c r="AT91" s="167"/>
      <c r="AU91" s="167"/>
      <c r="AV91" s="167"/>
      <c r="AW91" s="167"/>
      <c r="AX91" s="167"/>
      <c r="AY91" s="167"/>
      <c r="AZ91" s="167"/>
      <c r="BA91" s="167"/>
      <c r="BB91" s="94" t="s">
        <v>12</v>
      </c>
      <c r="BC91" s="94"/>
      <c r="BD91" s="94"/>
      <c r="BE91" s="94"/>
      <c r="BF91" s="94"/>
      <c r="BG91" s="94"/>
      <c r="BH91" s="94"/>
      <c r="BI91" s="94"/>
      <c r="BJ91" s="94"/>
      <c r="BK91" s="94"/>
      <c r="BL91" s="94"/>
      <c r="BM91" s="94"/>
      <c r="BN91" s="94"/>
      <c r="BO91" s="94"/>
      <c r="BP91" s="94"/>
      <c r="BQ91" s="94"/>
      <c r="BR91" s="94"/>
      <c r="BS91" s="94"/>
      <c r="BT91" s="94"/>
      <c r="BU91" s="94"/>
      <c r="BV91" s="94"/>
      <c r="BW91" s="94"/>
      <c r="BX91" s="94">
        <v>6000</v>
      </c>
      <c r="BY91" s="94"/>
      <c r="BZ91" s="94"/>
      <c r="CA91" s="94"/>
      <c r="CB91" s="94"/>
      <c r="CC91" s="94"/>
      <c r="CD91" s="94"/>
      <c r="CE91" s="94"/>
      <c r="CF91" s="94"/>
      <c r="CG91" s="94"/>
      <c r="CH91" s="94"/>
      <c r="CI91" s="94"/>
      <c r="CJ91" s="94"/>
      <c r="CK91" s="94"/>
      <c r="CL91" s="94"/>
      <c r="CM91" s="94"/>
      <c r="CN91" s="163">
        <f>-BX91</f>
        <v>-6000</v>
      </c>
      <c r="CO91" s="163"/>
      <c r="CP91" s="163"/>
      <c r="CQ91" s="163"/>
      <c r="CR91" s="163"/>
      <c r="CS91" s="163"/>
      <c r="CT91" s="163"/>
      <c r="CU91" s="163"/>
      <c r="CV91" s="163"/>
      <c r="CW91" s="163"/>
      <c r="CX91" s="163"/>
      <c r="CY91" s="163"/>
      <c r="CZ91" s="163"/>
      <c r="DA91" s="163"/>
      <c r="DB91" s="163"/>
      <c r="DC91" s="163"/>
    </row>
    <row r="92" spans="1:107" s="9" customFormat="1" ht="23.25" customHeight="1" thickBot="1">
      <c r="A92" s="199" t="s">
        <v>117</v>
      </c>
      <c r="B92" s="199"/>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59" t="s">
        <v>360</v>
      </c>
      <c r="AG92" s="159"/>
      <c r="AH92" s="159"/>
      <c r="AI92" s="159"/>
      <c r="AJ92" s="159"/>
      <c r="AK92" s="159"/>
      <c r="AL92" s="155" t="s">
        <v>118</v>
      </c>
      <c r="AM92" s="155"/>
      <c r="AN92" s="155"/>
      <c r="AO92" s="155"/>
      <c r="AP92" s="155"/>
      <c r="AQ92" s="155"/>
      <c r="AR92" s="155"/>
      <c r="AS92" s="155"/>
      <c r="AT92" s="155"/>
      <c r="AU92" s="155"/>
      <c r="AV92" s="155"/>
      <c r="AW92" s="155"/>
      <c r="AX92" s="155"/>
      <c r="AY92" s="155"/>
      <c r="AZ92" s="155"/>
      <c r="BA92" s="155"/>
      <c r="BB92" s="143">
        <f>BB97</f>
        <v>40000</v>
      </c>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f>BX97+BX93</f>
        <v>31800</v>
      </c>
      <c r="BY92" s="143"/>
      <c r="BZ92" s="143"/>
      <c r="CA92" s="143"/>
      <c r="CB92" s="143"/>
      <c r="CC92" s="143"/>
      <c r="CD92" s="143"/>
      <c r="CE92" s="143"/>
      <c r="CF92" s="143"/>
      <c r="CG92" s="143"/>
      <c r="CH92" s="143"/>
      <c r="CI92" s="143"/>
      <c r="CJ92" s="143"/>
      <c r="CK92" s="143"/>
      <c r="CL92" s="143"/>
      <c r="CM92" s="143"/>
      <c r="CN92" s="144">
        <f>BB92-BX92</f>
        <v>8200</v>
      </c>
      <c r="CO92" s="144"/>
      <c r="CP92" s="144"/>
      <c r="CQ92" s="144"/>
      <c r="CR92" s="144"/>
      <c r="CS92" s="144"/>
      <c r="CT92" s="144"/>
      <c r="CU92" s="144"/>
      <c r="CV92" s="144"/>
      <c r="CW92" s="144"/>
      <c r="CX92" s="144"/>
      <c r="CY92" s="144"/>
      <c r="CZ92" s="144"/>
      <c r="DA92" s="144"/>
      <c r="DB92" s="144"/>
      <c r="DC92" s="144"/>
    </row>
    <row r="93" spans="1:107" s="11" customFormat="1" ht="27.75" customHeight="1">
      <c r="A93" s="165" t="s">
        <v>119</v>
      </c>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76" t="s">
        <v>360</v>
      </c>
      <c r="AG93" s="176"/>
      <c r="AH93" s="176"/>
      <c r="AI93" s="176"/>
      <c r="AJ93" s="176"/>
      <c r="AK93" s="176"/>
      <c r="AL93" s="167" t="s">
        <v>120</v>
      </c>
      <c r="AM93" s="167"/>
      <c r="AN93" s="167"/>
      <c r="AO93" s="167"/>
      <c r="AP93" s="167"/>
      <c r="AQ93" s="167"/>
      <c r="AR93" s="167"/>
      <c r="AS93" s="167"/>
      <c r="AT93" s="167"/>
      <c r="AU93" s="167"/>
      <c r="AV93" s="167"/>
      <c r="AW93" s="167"/>
      <c r="AX93" s="167"/>
      <c r="AY93" s="167"/>
      <c r="AZ93" s="167"/>
      <c r="BA93" s="167"/>
      <c r="BB93" s="94" t="s">
        <v>121</v>
      </c>
      <c r="BC93" s="94"/>
      <c r="BD93" s="94"/>
      <c r="BE93" s="94"/>
      <c r="BF93" s="94"/>
      <c r="BG93" s="94"/>
      <c r="BH93" s="94"/>
      <c r="BI93" s="94"/>
      <c r="BJ93" s="94"/>
      <c r="BK93" s="94"/>
      <c r="BL93" s="94"/>
      <c r="BM93" s="94"/>
      <c r="BN93" s="94"/>
      <c r="BO93" s="94"/>
      <c r="BP93" s="94"/>
      <c r="BQ93" s="94"/>
      <c r="BR93" s="94"/>
      <c r="BS93" s="94"/>
      <c r="BT93" s="94"/>
      <c r="BU93" s="94"/>
      <c r="BV93" s="94"/>
      <c r="BW93" s="94"/>
      <c r="BX93" s="94">
        <f>BX94</f>
        <v>200</v>
      </c>
      <c r="BY93" s="94"/>
      <c r="BZ93" s="94"/>
      <c r="CA93" s="94"/>
      <c r="CB93" s="94"/>
      <c r="CC93" s="94"/>
      <c r="CD93" s="94"/>
      <c r="CE93" s="94"/>
      <c r="CF93" s="94"/>
      <c r="CG93" s="94"/>
      <c r="CH93" s="94"/>
      <c r="CI93" s="94"/>
      <c r="CJ93" s="94"/>
      <c r="CK93" s="94"/>
      <c r="CL93" s="94"/>
      <c r="CM93" s="94"/>
      <c r="CN93" s="200">
        <f>CN94</f>
        <v>-200</v>
      </c>
      <c r="CO93" s="200"/>
      <c r="CP93" s="200"/>
      <c r="CQ93" s="200"/>
      <c r="CR93" s="200"/>
      <c r="CS93" s="200"/>
      <c r="CT93" s="200"/>
      <c r="CU93" s="200"/>
      <c r="CV93" s="200"/>
      <c r="CW93" s="200"/>
      <c r="CX93" s="200"/>
      <c r="CY93" s="200"/>
      <c r="CZ93" s="200"/>
      <c r="DA93" s="200"/>
      <c r="DB93" s="200"/>
      <c r="DC93" s="200"/>
    </row>
    <row r="94" spans="1:107" s="9" customFormat="1" ht="34.5" customHeight="1">
      <c r="A94" s="168" t="s">
        <v>332</v>
      </c>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40" t="s">
        <v>360</v>
      </c>
      <c r="AG94" s="140"/>
      <c r="AH94" s="140"/>
      <c r="AI94" s="140"/>
      <c r="AJ94" s="140"/>
      <c r="AK94" s="140"/>
      <c r="AL94" s="141" t="s">
        <v>122</v>
      </c>
      <c r="AM94" s="141"/>
      <c r="AN94" s="141"/>
      <c r="AO94" s="141"/>
      <c r="AP94" s="141"/>
      <c r="AQ94" s="141"/>
      <c r="AR94" s="141"/>
      <c r="AS94" s="141"/>
      <c r="AT94" s="141"/>
      <c r="AU94" s="141"/>
      <c r="AV94" s="141"/>
      <c r="AW94" s="141"/>
      <c r="AX94" s="141"/>
      <c r="AY94" s="141"/>
      <c r="AZ94" s="141"/>
      <c r="BA94" s="141"/>
      <c r="BB94" s="142" t="s">
        <v>121</v>
      </c>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v>200</v>
      </c>
      <c r="BY94" s="142"/>
      <c r="BZ94" s="142"/>
      <c r="CA94" s="142"/>
      <c r="CB94" s="142"/>
      <c r="CC94" s="142"/>
      <c r="CD94" s="142"/>
      <c r="CE94" s="142"/>
      <c r="CF94" s="142"/>
      <c r="CG94" s="142"/>
      <c r="CH94" s="142"/>
      <c r="CI94" s="142"/>
      <c r="CJ94" s="142"/>
      <c r="CK94" s="142"/>
      <c r="CL94" s="142"/>
      <c r="CM94" s="142"/>
      <c r="CN94" s="201">
        <f>-BX94</f>
        <v>-200</v>
      </c>
      <c r="CO94" s="201"/>
      <c r="CP94" s="201"/>
      <c r="CQ94" s="201"/>
      <c r="CR94" s="201"/>
      <c r="CS94" s="201"/>
      <c r="CT94" s="201"/>
      <c r="CU94" s="201"/>
      <c r="CV94" s="201"/>
      <c r="CW94" s="201"/>
      <c r="CX94" s="201"/>
      <c r="CY94" s="201"/>
      <c r="CZ94" s="201"/>
      <c r="DA94" s="201"/>
      <c r="DB94" s="201"/>
      <c r="DC94" s="201"/>
    </row>
    <row r="95" spans="1:107" s="11" customFormat="1" ht="20.25" customHeight="1">
      <c r="A95" s="202" t="s">
        <v>123</v>
      </c>
      <c r="B95" s="202"/>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176" t="s">
        <v>360</v>
      </c>
      <c r="AG95" s="176"/>
      <c r="AH95" s="176"/>
      <c r="AI95" s="176"/>
      <c r="AJ95" s="176"/>
      <c r="AK95" s="176"/>
      <c r="AL95" s="167" t="s">
        <v>124</v>
      </c>
      <c r="AM95" s="167"/>
      <c r="AN95" s="167"/>
      <c r="AO95" s="167"/>
      <c r="AP95" s="167"/>
      <c r="AQ95" s="167"/>
      <c r="AR95" s="167"/>
      <c r="AS95" s="167"/>
      <c r="AT95" s="167"/>
      <c r="AU95" s="167"/>
      <c r="AV95" s="167"/>
      <c r="AW95" s="167"/>
      <c r="AX95" s="167"/>
      <c r="AY95" s="167"/>
      <c r="AZ95" s="167"/>
      <c r="BA95" s="167"/>
      <c r="BB95" s="94" t="s">
        <v>12</v>
      </c>
      <c r="BC95" s="94"/>
      <c r="BD95" s="94"/>
      <c r="BE95" s="94"/>
      <c r="BF95" s="94"/>
      <c r="BG95" s="94"/>
      <c r="BH95" s="94"/>
      <c r="BI95" s="94"/>
      <c r="BJ95" s="94"/>
      <c r="BK95" s="94"/>
      <c r="BL95" s="94"/>
      <c r="BM95" s="94"/>
      <c r="BN95" s="94"/>
      <c r="BO95" s="94"/>
      <c r="BP95" s="94"/>
      <c r="BQ95" s="94"/>
      <c r="BR95" s="94"/>
      <c r="BS95" s="94"/>
      <c r="BT95" s="94"/>
      <c r="BU95" s="94"/>
      <c r="BV95" s="94"/>
      <c r="BW95" s="94"/>
      <c r="BX95" s="94" t="str">
        <f>BX96</f>
        <v>-</v>
      </c>
      <c r="BY95" s="94"/>
      <c r="BZ95" s="94"/>
      <c r="CA95" s="94"/>
      <c r="CB95" s="94"/>
      <c r="CC95" s="94"/>
      <c r="CD95" s="94"/>
      <c r="CE95" s="94"/>
      <c r="CF95" s="94"/>
      <c r="CG95" s="94"/>
      <c r="CH95" s="94"/>
      <c r="CI95" s="94"/>
      <c r="CJ95" s="94"/>
      <c r="CK95" s="94"/>
      <c r="CL95" s="94"/>
      <c r="CM95" s="94"/>
      <c r="CN95" s="163" t="s">
        <v>12</v>
      </c>
      <c r="CO95" s="163"/>
      <c r="CP95" s="163"/>
      <c r="CQ95" s="163"/>
      <c r="CR95" s="163"/>
      <c r="CS95" s="163"/>
      <c r="CT95" s="163"/>
      <c r="CU95" s="163"/>
      <c r="CV95" s="163"/>
      <c r="CW95" s="163"/>
      <c r="CX95" s="163"/>
      <c r="CY95" s="163"/>
      <c r="CZ95" s="163"/>
      <c r="DA95" s="163"/>
      <c r="DB95" s="163"/>
      <c r="DC95" s="163"/>
    </row>
    <row r="96" spans="1:107" s="9" customFormat="1" ht="37.5" customHeight="1">
      <c r="A96" s="203" t="s">
        <v>125</v>
      </c>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140" t="s">
        <v>360</v>
      </c>
      <c r="AG96" s="140"/>
      <c r="AH96" s="140"/>
      <c r="AI96" s="140"/>
      <c r="AJ96" s="140"/>
      <c r="AK96" s="140"/>
      <c r="AL96" s="141" t="s">
        <v>126</v>
      </c>
      <c r="AM96" s="141"/>
      <c r="AN96" s="141"/>
      <c r="AO96" s="141"/>
      <c r="AP96" s="141"/>
      <c r="AQ96" s="141"/>
      <c r="AR96" s="141"/>
      <c r="AS96" s="141"/>
      <c r="AT96" s="141"/>
      <c r="AU96" s="141"/>
      <c r="AV96" s="141"/>
      <c r="AW96" s="141"/>
      <c r="AX96" s="141"/>
      <c r="AY96" s="141"/>
      <c r="AZ96" s="141"/>
      <c r="BA96" s="141"/>
      <c r="BB96" s="142" t="s">
        <v>12</v>
      </c>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t="s">
        <v>12</v>
      </c>
      <c r="BY96" s="142"/>
      <c r="BZ96" s="142"/>
      <c r="CA96" s="142"/>
      <c r="CB96" s="142"/>
      <c r="CC96" s="142"/>
      <c r="CD96" s="142"/>
      <c r="CE96" s="142"/>
      <c r="CF96" s="142"/>
      <c r="CG96" s="142"/>
      <c r="CH96" s="142"/>
      <c r="CI96" s="142"/>
      <c r="CJ96" s="142"/>
      <c r="CK96" s="142"/>
      <c r="CL96" s="142"/>
      <c r="CM96" s="142"/>
      <c r="CN96" s="149" t="s">
        <v>12</v>
      </c>
      <c r="CO96" s="149"/>
      <c r="CP96" s="149"/>
      <c r="CQ96" s="149"/>
      <c r="CR96" s="149"/>
      <c r="CS96" s="149"/>
      <c r="CT96" s="149"/>
      <c r="CU96" s="149"/>
      <c r="CV96" s="149"/>
      <c r="CW96" s="149"/>
      <c r="CX96" s="149"/>
      <c r="CY96" s="149"/>
      <c r="CZ96" s="149"/>
      <c r="DA96" s="149"/>
      <c r="DB96" s="149"/>
      <c r="DC96" s="149"/>
    </row>
    <row r="97" spans="1:107" s="20" customFormat="1" ht="27.75" customHeight="1">
      <c r="A97" s="165" t="s">
        <v>127</v>
      </c>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76" t="s">
        <v>360</v>
      </c>
      <c r="AG97" s="176"/>
      <c r="AH97" s="176"/>
      <c r="AI97" s="176"/>
      <c r="AJ97" s="176"/>
      <c r="AK97" s="176"/>
      <c r="AL97" s="167" t="s">
        <v>128</v>
      </c>
      <c r="AM97" s="167"/>
      <c r="AN97" s="167"/>
      <c r="AO97" s="167"/>
      <c r="AP97" s="167"/>
      <c r="AQ97" s="167"/>
      <c r="AR97" s="167"/>
      <c r="AS97" s="167"/>
      <c r="AT97" s="167"/>
      <c r="AU97" s="167"/>
      <c r="AV97" s="167"/>
      <c r="AW97" s="167"/>
      <c r="AX97" s="167"/>
      <c r="AY97" s="167"/>
      <c r="AZ97" s="167"/>
      <c r="BA97" s="167"/>
      <c r="BB97" s="94">
        <f>BB98</f>
        <v>40000</v>
      </c>
      <c r="BC97" s="94"/>
      <c r="BD97" s="94"/>
      <c r="BE97" s="94"/>
      <c r="BF97" s="94"/>
      <c r="BG97" s="94"/>
      <c r="BH97" s="94"/>
      <c r="BI97" s="94"/>
      <c r="BJ97" s="94"/>
      <c r="BK97" s="94"/>
      <c r="BL97" s="94"/>
      <c r="BM97" s="94"/>
      <c r="BN97" s="94"/>
      <c r="BO97" s="94"/>
      <c r="BP97" s="94"/>
      <c r="BQ97" s="94"/>
      <c r="BR97" s="94"/>
      <c r="BS97" s="94"/>
      <c r="BT97" s="94"/>
      <c r="BU97" s="94"/>
      <c r="BV97" s="94"/>
      <c r="BW97" s="94"/>
      <c r="BX97" s="94">
        <f>BX98</f>
        <v>31600</v>
      </c>
      <c r="BY97" s="94"/>
      <c r="BZ97" s="94"/>
      <c r="CA97" s="94"/>
      <c r="CB97" s="94"/>
      <c r="CC97" s="94"/>
      <c r="CD97" s="94"/>
      <c r="CE97" s="94"/>
      <c r="CF97" s="94"/>
      <c r="CG97" s="94"/>
      <c r="CH97" s="94"/>
      <c r="CI97" s="94"/>
      <c r="CJ97" s="94"/>
      <c r="CK97" s="94"/>
      <c r="CL97" s="94"/>
      <c r="CM97" s="94"/>
      <c r="CN97" s="200">
        <f aca="true" t="shared" si="1" ref="CN97:CN102">BB97-BX97</f>
        <v>8400</v>
      </c>
      <c r="CO97" s="200"/>
      <c r="CP97" s="200"/>
      <c r="CQ97" s="200"/>
      <c r="CR97" s="200"/>
      <c r="CS97" s="200"/>
      <c r="CT97" s="200"/>
      <c r="CU97" s="200"/>
      <c r="CV97" s="200"/>
      <c r="CW97" s="200"/>
      <c r="CX97" s="200"/>
      <c r="CY97" s="200"/>
      <c r="CZ97" s="200"/>
      <c r="DA97" s="200"/>
      <c r="DB97" s="200"/>
      <c r="DC97" s="200"/>
    </row>
    <row r="98" spans="1:107" s="21" customFormat="1" ht="43.5" customHeight="1">
      <c r="A98" s="165" t="s">
        <v>333</v>
      </c>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205" t="s">
        <v>360</v>
      </c>
      <c r="AG98" s="205"/>
      <c r="AH98" s="205"/>
      <c r="AI98" s="205"/>
      <c r="AJ98" s="205"/>
      <c r="AK98" s="205"/>
      <c r="AL98" s="206" t="s">
        <v>129</v>
      </c>
      <c r="AM98" s="206"/>
      <c r="AN98" s="206"/>
      <c r="AO98" s="206"/>
      <c r="AP98" s="206"/>
      <c r="AQ98" s="206"/>
      <c r="AR98" s="206"/>
      <c r="AS98" s="206"/>
      <c r="AT98" s="206"/>
      <c r="AU98" s="206"/>
      <c r="AV98" s="206"/>
      <c r="AW98" s="206"/>
      <c r="AX98" s="206"/>
      <c r="AY98" s="206"/>
      <c r="AZ98" s="206"/>
      <c r="BA98" s="206"/>
      <c r="BB98" s="207">
        <v>40000</v>
      </c>
      <c r="BC98" s="207"/>
      <c r="BD98" s="207"/>
      <c r="BE98" s="207"/>
      <c r="BF98" s="207"/>
      <c r="BG98" s="207"/>
      <c r="BH98" s="207"/>
      <c r="BI98" s="207"/>
      <c r="BJ98" s="207"/>
      <c r="BK98" s="207"/>
      <c r="BL98" s="207"/>
      <c r="BM98" s="207"/>
      <c r="BN98" s="207"/>
      <c r="BO98" s="207"/>
      <c r="BP98" s="207"/>
      <c r="BQ98" s="207"/>
      <c r="BR98" s="207"/>
      <c r="BS98" s="207"/>
      <c r="BT98" s="207"/>
      <c r="BU98" s="207"/>
      <c r="BV98" s="207"/>
      <c r="BW98" s="207"/>
      <c r="BX98" s="204">
        <v>31600</v>
      </c>
      <c r="BY98" s="204"/>
      <c r="BZ98" s="204"/>
      <c r="CA98" s="204"/>
      <c r="CB98" s="204"/>
      <c r="CC98" s="204"/>
      <c r="CD98" s="204"/>
      <c r="CE98" s="204"/>
      <c r="CF98" s="204"/>
      <c r="CG98" s="204"/>
      <c r="CH98" s="204"/>
      <c r="CI98" s="204"/>
      <c r="CJ98" s="204"/>
      <c r="CK98" s="204"/>
      <c r="CL98" s="204"/>
      <c r="CM98" s="204"/>
      <c r="CN98" s="204">
        <f t="shared" si="1"/>
        <v>8400</v>
      </c>
      <c r="CO98" s="204"/>
      <c r="CP98" s="204"/>
      <c r="CQ98" s="204"/>
      <c r="CR98" s="204"/>
      <c r="CS98" s="204"/>
      <c r="CT98" s="204"/>
      <c r="CU98" s="204"/>
      <c r="CV98" s="204"/>
      <c r="CW98" s="204"/>
      <c r="CX98" s="204"/>
      <c r="CY98" s="204"/>
      <c r="CZ98" s="204"/>
      <c r="DA98" s="204"/>
      <c r="DB98" s="204"/>
      <c r="DC98" s="204"/>
    </row>
    <row r="99" spans="1:107" s="9" customFormat="1" ht="42.75" customHeight="1">
      <c r="A99" s="208" t="s">
        <v>130</v>
      </c>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9" t="s">
        <v>360</v>
      </c>
      <c r="AG99" s="209"/>
      <c r="AH99" s="209"/>
      <c r="AI99" s="209"/>
      <c r="AJ99" s="209"/>
      <c r="AK99" s="209"/>
      <c r="AL99" s="210" t="s">
        <v>135</v>
      </c>
      <c r="AM99" s="210"/>
      <c r="AN99" s="210"/>
      <c r="AO99" s="210"/>
      <c r="AP99" s="210"/>
      <c r="AQ99" s="210"/>
      <c r="AR99" s="210"/>
      <c r="AS99" s="210"/>
      <c r="AT99" s="210"/>
      <c r="AU99" s="210"/>
      <c r="AV99" s="210"/>
      <c r="AW99" s="210"/>
      <c r="AX99" s="210"/>
      <c r="AY99" s="210"/>
      <c r="AZ99" s="210"/>
      <c r="BA99" s="210"/>
      <c r="BB99" s="211">
        <f>BB100</f>
        <v>4561700</v>
      </c>
      <c r="BC99" s="211"/>
      <c r="BD99" s="211"/>
      <c r="BE99" s="211"/>
      <c r="BF99" s="211"/>
      <c r="BG99" s="211"/>
      <c r="BH99" s="211"/>
      <c r="BI99" s="211"/>
      <c r="BJ99" s="211"/>
      <c r="BK99" s="211"/>
      <c r="BL99" s="211"/>
      <c r="BM99" s="211"/>
      <c r="BN99" s="211"/>
      <c r="BO99" s="211"/>
      <c r="BP99" s="211"/>
      <c r="BQ99" s="211"/>
      <c r="BR99" s="211"/>
      <c r="BS99" s="211"/>
      <c r="BT99" s="211"/>
      <c r="BU99" s="211"/>
      <c r="BV99" s="211"/>
      <c r="BW99" s="211"/>
      <c r="BX99" s="211">
        <f>BX100</f>
        <v>3822400</v>
      </c>
      <c r="BY99" s="211"/>
      <c r="BZ99" s="211"/>
      <c r="CA99" s="211"/>
      <c r="CB99" s="211"/>
      <c r="CC99" s="211"/>
      <c r="CD99" s="211"/>
      <c r="CE99" s="211"/>
      <c r="CF99" s="211"/>
      <c r="CG99" s="211"/>
      <c r="CH99" s="211"/>
      <c r="CI99" s="211"/>
      <c r="CJ99" s="211"/>
      <c r="CK99" s="211"/>
      <c r="CL99" s="211"/>
      <c r="CM99" s="211"/>
      <c r="CN99" s="212">
        <f t="shared" si="1"/>
        <v>739300</v>
      </c>
      <c r="CO99" s="212"/>
      <c r="CP99" s="212"/>
      <c r="CQ99" s="212"/>
      <c r="CR99" s="212"/>
      <c r="CS99" s="212"/>
      <c r="CT99" s="212"/>
      <c r="CU99" s="212"/>
      <c r="CV99" s="212"/>
      <c r="CW99" s="212"/>
      <c r="CX99" s="212"/>
      <c r="CY99" s="212"/>
      <c r="CZ99" s="212"/>
      <c r="DA99" s="212"/>
      <c r="DB99" s="212"/>
      <c r="DC99" s="212"/>
    </row>
    <row r="100" spans="1:107" s="9" customFormat="1" ht="52.5" customHeight="1">
      <c r="A100" s="165" t="s">
        <v>136</v>
      </c>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76" t="s">
        <v>360</v>
      </c>
      <c r="AG100" s="176"/>
      <c r="AH100" s="176"/>
      <c r="AI100" s="176"/>
      <c r="AJ100" s="176"/>
      <c r="AK100" s="176"/>
      <c r="AL100" s="167" t="s">
        <v>137</v>
      </c>
      <c r="AM100" s="167"/>
      <c r="AN100" s="167"/>
      <c r="AO100" s="167"/>
      <c r="AP100" s="167"/>
      <c r="AQ100" s="167"/>
      <c r="AR100" s="167"/>
      <c r="AS100" s="167"/>
      <c r="AT100" s="167"/>
      <c r="AU100" s="167"/>
      <c r="AV100" s="167"/>
      <c r="AW100" s="167"/>
      <c r="AX100" s="167"/>
      <c r="AY100" s="167"/>
      <c r="AZ100" s="167"/>
      <c r="BA100" s="167"/>
      <c r="BB100" s="94">
        <f>BB101+BB106+BB111</f>
        <v>4561700</v>
      </c>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f>BX101+BX106+BX111</f>
        <v>3822400</v>
      </c>
      <c r="BY100" s="94"/>
      <c r="BZ100" s="94"/>
      <c r="CA100" s="94"/>
      <c r="CB100" s="94"/>
      <c r="CC100" s="94"/>
      <c r="CD100" s="94"/>
      <c r="CE100" s="94"/>
      <c r="CF100" s="94"/>
      <c r="CG100" s="94"/>
      <c r="CH100" s="94"/>
      <c r="CI100" s="94"/>
      <c r="CJ100" s="94"/>
      <c r="CK100" s="94"/>
      <c r="CL100" s="94"/>
      <c r="CM100" s="94"/>
      <c r="CN100" s="212">
        <f t="shared" si="1"/>
        <v>739300</v>
      </c>
      <c r="CO100" s="212"/>
      <c r="CP100" s="212"/>
      <c r="CQ100" s="212"/>
      <c r="CR100" s="212"/>
      <c r="CS100" s="212"/>
      <c r="CT100" s="212"/>
      <c r="CU100" s="212"/>
      <c r="CV100" s="212"/>
      <c r="CW100" s="212"/>
      <c r="CX100" s="212"/>
      <c r="CY100" s="212"/>
      <c r="CZ100" s="212"/>
      <c r="DA100" s="212"/>
      <c r="DB100" s="212"/>
      <c r="DC100" s="212"/>
    </row>
    <row r="101" spans="1:107" s="9" customFormat="1" ht="52.5" customHeight="1">
      <c r="A101" s="165" t="s">
        <v>138</v>
      </c>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76" t="s">
        <v>360</v>
      </c>
      <c r="AG101" s="176"/>
      <c r="AH101" s="176"/>
      <c r="AI101" s="176"/>
      <c r="AJ101" s="176"/>
      <c r="AK101" s="176"/>
      <c r="AL101" s="214" t="s">
        <v>139</v>
      </c>
      <c r="AM101" s="214"/>
      <c r="AN101" s="214"/>
      <c r="AO101" s="214"/>
      <c r="AP101" s="214"/>
      <c r="AQ101" s="214"/>
      <c r="AR101" s="214"/>
      <c r="AS101" s="214"/>
      <c r="AT101" s="214"/>
      <c r="AU101" s="214"/>
      <c r="AV101" s="214"/>
      <c r="AW101" s="214"/>
      <c r="AX101" s="214"/>
      <c r="AY101" s="214"/>
      <c r="AZ101" s="214"/>
      <c r="BA101" s="214"/>
      <c r="BB101" s="94">
        <f>BB102</f>
        <v>3745600</v>
      </c>
      <c r="BC101" s="94"/>
      <c r="BD101" s="94"/>
      <c r="BE101" s="94"/>
      <c r="BF101" s="94"/>
      <c r="BG101" s="94"/>
      <c r="BH101" s="94"/>
      <c r="BI101" s="94"/>
      <c r="BJ101" s="94"/>
      <c r="BK101" s="94"/>
      <c r="BL101" s="94"/>
      <c r="BM101" s="94"/>
      <c r="BN101" s="94"/>
      <c r="BO101" s="94"/>
      <c r="BP101" s="94"/>
      <c r="BQ101" s="94"/>
      <c r="BR101" s="94"/>
      <c r="BS101" s="94"/>
      <c r="BT101" s="94"/>
      <c r="BU101" s="94"/>
      <c r="BV101" s="94"/>
      <c r="BW101" s="94"/>
      <c r="BX101" s="94">
        <f>BX105</f>
        <v>3437500</v>
      </c>
      <c r="BY101" s="94"/>
      <c r="BZ101" s="94"/>
      <c r="CA101" s="94"/>
      <c r="CB101" s="94"/>
      <c r="CC101" s="94"/>
      <c r="CD101" s="94"/>
      <c r="CE101" s="94"/>
      <c r="CF101" s="94"/>
      <c r="CG101" s="94"/>
      <c r="CH101" s="94"/>
      <c r="CI101" s="94"/>
      <c r="CJ101" s="94"/>
      <c r="CK101" s="94"/>
      <c r="CL101" s="94"/>
      <c r="CM101" s="94"/>
      <c r="CN101" s="213">
        <f t="shared" si="1"/>
        <v>308100</v>
      </c>
      <c r="CO101" s="213"/>
      <c r="CP101" s="213"/>
      <c r="CQ101" s="213"/>
      <c r="CR101" s="213"/>
      <c r="CS101" s="213"/>
      <c r="CT101" s="213"/>
      <c r="CU101" s="213"/>
      <c r="CV101" s="213"/>
      <c r="CW101" s="213"/>
      <c r="CX101" s="213"/>
      <c r="CY101" s="213"/>
      <c r="CZ101" s="213"/>
      <c r="DA101" s="213"/>
      <c r="DB101" s="213"/>
      <c r="DC101" s="213"/>
    </row>
    <row r="102" spans="1:107" s="11" customFormat="1" ht="40.5" customHeight="1" thickBot="1">
      <c r="A102" s="165" t="s">
        <v>140</v>
      </c>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76" t="s">
        <v>360</v>
      </c>
      <c r="AG102" s="176"/>
      <c r="AH102" s="176"/>
      <c r="AI102" s="176"/>
      <c r="AJ102" s="176"/>
      <c r="AK102" s="176"/>
      <c r="AL102" s="214" t="s">
        <v>141</v>
      </c>
      <c r="AM102" s="214"/>
      <c r="AN102" s="214"/>
      <c r="AO102" s="214"/>
      <c r="AP102" s="214"/>
      <c r="AQ102" s="214"/>
      <c r="AR102" s="214"/>
      <c r="AS102" s="214"/>
      <c r="AT102" s="214"/>
      <c r="AU102" s="214"/>
      <c r="AV102" s="214"/>
      <c r="AW102" s="214"/>
      <c r="AX102" s="214"/>
      <c r="AY102" s="214"/>
      <c r="AZ102" s="214"/>
      <c r="BA102" s="214"/>
      <c r="BB102" s="94">
        <f>BB105</f>
        <v>3745600</v>
      </c>
      <c r="BC102" s="94"/>
      <c r="BD102" s="94"/>
      <c r="BE102" s="94"/>
      <c r="BF102" s="94"/>
      <c r="BG102" s="94"/>
      <c r="BH102" s="94"/>
      <c r="BI102" s="94"/>
      <c r="BJ102" s="94"/>
      <c r="BK102" s="94"/>
      <c r="BL102" s="94"/>
      <c r="BM102" s="94"/>
      <c r="BN102" s="94"/>
      <c r="BO102" s="94"/>
      <c r="BP102" s="94"/>
      <c r="BQ102" s="94"/>
      <c r="BR102" s="94"/>
      <c r="BS102" s="94"/>
      <c r="BT102" s="94"/>
      <c r="BU102" s="94"/>
      <c r="BV102" s="94"/>
      <c r="BW102" s="94"/>
      <c r="BX102" s="94">
        <f>BX105</f>
        <v>3437500</v>
      </c>
      <c r="BY102" s="94"/>
      <c r="BZ102" s="94"/>
      <c r="CA102" s="94"/>
      <c r="CB102" s="94"/>
      <c r="CC102" s="94"/>
      <c r="CD102" s="94"/>
      <c r="CE102" s="94"/>
      <c r="CF102" s="94"/>
      <c r="CG102" s="94"/>
      <c r="CH102" s="94"/>
      <c r="CI102" s="94"/>
      <c r="CJ102" s="94"/>
      <c r="CK102" s="94"/>
      <c r="CL102" s="94"/>
      <c r="CM102" s="94"/>
      <c r="CN102" s="213">
        <f t="shared" si="1"/>
        <v>308100</v>
      </c>
      <c r="CO102" s="213"/>
      <c r="CP102" s="213"/>
      <c r="CQ102" s="213"/>
      <c r="CR102" s="213"/>
      <c r="CS102" s="213"/>
      <c r="CT102" s="213"/>
      <c r="CU102" s="213"/>
      <c r="CV102" s="213"/>
      <c r="CW102" s="213"/>
      <c r="CX102" s="213"/>
      <c r="CY102" s="213"/>
      <c r="CZ102" s="213"/>
      <c r="DA102" s="213"/>
      <c r="DB102" s="213"/>
      <c r="DC102" s="213"/>
    </row>
    <row r="103" spans="1:107" s="9" customFormat="1" ht="15" customHeight="1" hidden="1">
      <c r="A103" s="170" t="s">
        <v>142</v>
      </c>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40" t="s">
        <v>360</v>
      </c>
      <c r="AG103" s="140"/>
      <c r="AH103" s="140"/>
      <c r="AI103" s="140"/>
      <c r="AJ103" s="140"/>
      <c r="AK103" s="140"/>
      <c r="AL103" s="229" t="s">
        <v>143</v>
      </c>
      <c r="AM103" s="229"/>
      <c r="AN103" s="229"/>
      <c r="AO103" s="229"/>
      <c r="AP103" s="229"/>
      <c r="AQ103" s="229"/>
      <c r="AR103" s="229"/>
      <c r="AS103" s="229"/>
      <c r="AT103" s="229"/>
      <c r="AU103" s="229"/>
      <c r="AV103" s="229"/>
      <c r="AW103" s="229"/>
      <c r="AX103" s="229"/>
      <c r="AY103" s="229"/>
      <c r="AZ103" s="229"/>
      <c r="BA103" s="229"/>
      <c r="BB103" s="142">
        <v>2273200</v>
      </c>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215" t="s">
        <v>121</v>
      </c>
      <c r="CO103" s="215"/>
      <c r="CP103" s="215"/>
      <c r="CQ103" s="215"/>
      <c r="CR103" s="215"/>
      <c r="CS103" s="215"/>
      <c r="CT103" s="215"/>
      <c r="CU103" s="215"/>
      <c r="CV103" s="215"/>
      <c r="CW103" s="215"/>
      <c r="CX103" s="215"/>
      <c r="CY103" s="215"/>
      <c r="CZ103" s="215"/>
      <c r="DA103" s="215"/>
      <c r="DB103" s="215"/>
      <c r="DC103" s="215"/>
    </row>
    <row r="104" spans="1:107" s="9" customFormat="1" ht="15" customHeight="1" hidden="1">
      <c r="A104" s="87"/>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8" t="s">
        <v>144</v>
      </c>
      <c r="AG104" s="238"/>
      <c r="AH104" s="238"/>
      <c r="AI104" s="238"/>
      <c r="AJ104" s="238"/>
      <c r="AK104" s="238"/>
      <c r="AL104" s="239"/>
      <c r="AM104" s="239"/>
      <c r="AN104" s="239"/>
      <c r="AO104" s="239"/>
      <c r="AP104" s="239"/>
      <c r="AQ104" s="239"/>
      <c r="AR104" s="239"/>
      <c r="AS104" s="239"/>
      <c r="AT104" s="239"/>
      <c r="AU104" s="239"/>
      <c r="AV104" s="239"/>
      <c r="AW104" s="239"/>
      <c r="AX104" s="239"/>
      <c r="AY104" s="239"/>
      <c r="AZ104" s="239"/>
      <c r="BA104" s="239"/>
      <c r="BB104" s="240"/>
      <c r="BC104" s="240"/>
      <c r="BD104" s="240"/>
      <c r="BE104" s="240"/>
      <c r="BF104" s="240"/>
      <c r="BG104" s="240"/>
      <c r="BH104" s="240"/>
      <c r="BI104" s="240"/>
      <c r="BJ104" s="240"/>
      <c r="BK104" s="240"/>
      <c r="BL104" s="240"/>
      <c r="BM104" s="240"/>
      <c r="BN104" s="240"/>
      <c r="BO104" s="240"/>
      <c r="BP104" s="240"/>
      <c r="BQ104" s="240"/>
      <c r="BR104" s="240"/>
      <c r="BS104" s="240"/>
      <c r="BT104" s="240"/>
      <c r="BU104" s="240"/>
      <c r="BV104" s="240"/>
      <c r="BW104" s="240"/>
      <c r="BX104" s="94"/>
      <c r="BY104" s="94"/>
      <c r="BZ104" s="94"/>
      <c r="CA104" s="94"/>
      <c r="CB104" s="94"/>
      <c r="CC104" s="94"/>
      <c r="CD104" s="94"/>
      <c r="CE104" s="94"/>
      <c r="CF104" s="94"/>
      <c r="CG104" s="94"/>
      <c r="CH104" s="94"/>
      <c r="CI104" s="94"/>
      <c r="CJ104" s="94"/>
      <c r="CK104" s="94"/>
      <c r="CL104" s="94"/>
      <c r="CM104" s="94"/>
      <c r="CN104" s="216"/>
      <c r="CO104" s="216"/>
      <c r="CP104" s="216"/>
      <c r="CQ104" s="216"/>
      <c r="CR104" s="216"/>
      <c r="CS104" s="216"/>
      <c r="CT104" s="216"/>
      <c r="CU104" s="216"/>
      <c r="CV104" s="216"/>
      <c r="CW104" s="216"/>
      <c r="CX104" s="216"/>
      <c r="CY104" s="216"/>
      <c r="CZ104" s="216"/>
      <c r="DA104" s="216"/>
      <c r="DB104" s="216"/>
      <c r="DC104" s="216"/>
    </row>
    <row r="105" spans="1:107" s="12" customFormat="1" ht="41.25" customHeight="1">
      <c r="A105" s="222" t="s">
        <v>131</v>
      </c>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4"/>
      <c r="AF105" s="217" t="s">
        <v>145</v>
      </c>
      <c r="AG105" s="218"/>
      <c r="AH105" s="218"/>
      <c r="AI105" s="218"/>
      <c r="AJ105" s="218"/>
      <c r="AK105" s="219"/>
      <c r="AL105" s="214" t="s">
        <v>143</v>
      </c>
      <c r="AM105" s="214"/>
      <c r="AN105" s="214"/>
      <c r="AO105" s="214"/>
      <c r="AP105" s="214"/>
      <c r="AQ105" s="214"/>
      <c r="AR105" s="214"/>
      <c r="AS105" s="214"/>
      <c r="AT105" s="214"/>
      <c r="AU105" s="214"/>
      <c r="AV105" s="214"/>
      <c r="AW105" s="214"/>
      <c r="AX105" s="214"/>
      <c r="AY105" s="214"/>
      <c r="AZ105" s="214"/>
      <c r="BA105" s="214"/>
      <c r="BB105" s="94">
        <v>3745600</v>
      </c>
      <c r="BC105" s="94"/>
      <c r="BD105" s="94"/>
      <c r="BE105" s="94"/>
      <c r="BF105" s="94"/>
      <c r="BG105" s="94"/>
      <c r="BH105" s="94"/>
      <c r="BI105" s="94"/>
      <c r="BJ105" s="94"/>
      <c r="BK105" s="94"/>
      <c r="BL105" s="94"/>
      <c r="BM105" s="94"/>
      <c r="BN105" s="94"/>
      <c r="BO105" s="94"/>
      <c r="BP105" s="94"/>
      <c r="BQ105" s="94"/>
      <c r="BR105" s="94"/>
      <c r="BS105" s="94"/>
      <c r="BT105" s="94"/>
      <c r="BU105" s="94"/>
      <c r="BV105" s="94"/>
      <c r="BW105" s="94"/>
      <c r="BX105" s="94">
        <v>3437500</v>
      </c>
      <c r="BY105" s="94"/>
      <c r="BZ105" s="94"/>
      <c r="CA105" s="94"/>
      <c r="CB105" s="94"/>
      <c r="CC105" s="94"/>
      <c r="CD105" s="94"/>
      <c r="CE105" s="94"/>
      <c r="CF105" s="94"/>
      <c r="CG105" s="94"/>
      <c r="CH105" s="94"/>
      <c r="CI105" s="94"/>
      <c r="CJ105" s="94"/>
      <c r="CK105" s="94"/>
      <c r="CL105" s="94"/>
      <c r="CM105" s="94"/>
      <c r="CN105" s="213">
        <f>BB105-BX105</f>
        <v>308100</v>
      </c>
      <c r="CO105" s="213"/>
      <c r="CP105" s="213"/>
      <c r="CQ105" s="213"/>
      <c r="CR105" s="213"/>
      <c r="CS105" s="213"/>
      <c r="CT105" s="213"/>
      <c r="CU105" s="213"/>
      <c r="CV105" s="213"/>
      <c r="CW105" s="213"/>
      <c r="CX105" s="213"/>
      <c r="CY105" s="213"/>
      <c r="CZ105" s="213"/>
      <c r="DA105" s="213"/>
      <c r="DB105" s="213"/>
      <c r="DC105" s="213"/>
    </row>
    <row r="106" spans="1:107" s="9" customFormat="1" ht="65.25" customHeight="1" thickBot="1">
      <c r="A106" s="220" t="s">
        <v>146</v>
      </c>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1" t="s">
        <v>360</v>
      </c>
      <c r="AG106" s="221"/>
      <c r="AH106" s="221"/>
      <c r="AI106" s="221"/>
      <c r="AJ106" s="221"/>
      <c r="AK106" s="221"/>
      <c r="AL106" s="147" t="s">
        <v>147</v>
      </c>
      <c r="AM106" s="147"/>
      <c r="AN106" s="147"/>
      <c r="AO106" s="147"/>
      <c r="AP106" s="147"/>
      <c r="AQ106" s="147"/>
      <c r="AR106" s="147"/>
      <c r="AS106" s="147"/>
      <c r="AT106" s="147"/>
      <c r="AU106" s="147"/>
      <c r="AV106" s="147"/>
      <c r="AW106" s="147"/>
      <c r="AX106" s="147"/>
      <c r="AY106" s="147"/>
      <c r="AZ106" s="147"/>
      <c r="BA106" s="147"/>
      <c r="BB106" s="148">
        <f>BB107+BB109</f>
        <v>148400</v>
      </c>
      <c r="BC106" s="148"/>
      <c r="BD106" s="148"/>
      <c r="BE106" s="148"/>
      <c r="BF106" s="148"/>
      <c r="BG106" s="148"/>
      <c r="BH106" s="148"/>
      <c r="BI106" s="148"/>
      <c r="BJ106" s="148"/>
      <c r="BK106" s="148"/>
      <c r="BL106" s="148"/>
      <c r="BM106" s="148"/>
      <c r="BN106" s="148"/>
      <c r="BO106" s="148"/>
      <c r="BP106" s="148"/>
      <c r="BQ106" s="148"/>
      <c r="BR106" s="148"/>
      <c r="BS106" s="148"/>
      <c r="BT106" s="148"/>
      <c r="BU106" s="148"/>
      <c r="BV106" s="148"/>
      <c r="BW106" s="148"/>
      <c r="BX106" s="150">
        <f>BX107+BX109</f>
        <v>148400</v>
      </c>
      <c r="BY106" s="150"/>
      <c r="BZ106" s="150"/>
      <c r="CA106" s="150"/>
      <c r="CB106" s="150"/>
      <c r="CC106" s="150"/>
      <c r="CD106" s="150"/>
      <c r="CE106" s="150"/>
      <c r="CF106" s="150"/>
      <c r="CG106" s="150"/>
      <c r="CH106" s="150"/>
      <c r="CI106" s="150"/>
      <c r="CJ106" s="150"/>
      <c r="CK106" s="150"/>
      <c r="CL106" s="150"/>
      <c r="CM106" s="150"/>
      <c r="CN106" s="148" t="s">
        <v>12</v>
      </c>
      <c r="CO106" s="148"/>
      <c r="CP106" s="148"/>
      <c r="CQ106" s="148"/>
      <c r="CR106" s="148"/>
      <c r="CS106" s="148"/>
      <c r="CT106" s="148"/>
      <c r="CU106" s="148"/>
      <c r="CV106" s="148"/>
      <c r="CW106" s="148"/>
      <c r="CX106" s="148"/>
      <c r="CY106" s="148"/>
      <c r="CZ106" s="148"/>
      <c r="DA106" s="148"/>
      <c r="DB106" s="148"/>
      <c r="DC106" s="148"/>
    </row>
    <row r="107" spans="1:107" s="11" customFormat="1" ht="66" customHeight="1" thickBot="1">
      <c r="A107" s="165" t="s">
        <v>148</v>
      </c>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76" t="s">
        <v>360</v>
      </c>
      <c r="AG107" s="176"/>
      <c r="AH107" s="176"/>
      <c r="AI107" s="176"/>
      <c r="AJ107" s="176"/>
      <c r="AK107" s="176"/>
      <c r="AL107" s="167" t="s">
        <v>149</v>
      </c>
      <c r="AM107" s="167"/>
      <c r="AN107" s="167"/>
      <c r="AO107" s="167"/>
      <c r="AP107" s="167"/>
      <c r="AQ107" s="167"/>
      <c r="AR107" s="167"/>
      <c r="AS107" s="167"/>
      <c r="AT107" s="167"/>
      <c r="AU107" s="167"/>
      <c r="AV107" s="167"/>
      <c r="AW107" s="167"/>
      <c r="AX107" s="167"/>
      <c r="AY107" s="167"/>
      <c r="AZ107" s="167"/>
      <c r="BA107" s="167"/>
      <c r="BB107" s="94">
        <f>SUM(BB108)</f>
        <v>148200</v>
      </c>
      <c r="BC107" s="94"/>
      <c r="BD107" s="94"/>
      <c r="BE107" s="94"/>
      <c r="BF107" s="94"/>
      <c r="BG107" s="94"/>
      <c r="BH107" s="94"/>
      <c r="BI107" s="94"/>
      <c r="BJ107" s="94"/>
      <c r="BK107" s="94"/>
      <c r="BL107" s="94"/>
      <c r="BM107" s="94"/>
      <c r="BN107" s="94"/>
      <c r="BO107" s="94"/>
      <c r="BP107" s="94"/>
      <c r="BQ107" s="94"/>
      <c r="BR107" s="94"/>
      <c r="BS107" s="94"/>
      <c r="BT107" s="94"/>
      <c r="BU107" s="94"/>
      <c r="BV107" s="94"/>
      <c r="BW107" s="94"/>
      <c r="BX107" s="163">
        <f>BX108</f>
        <v>148200</v>
      </c>
      <c r="BY107" s="163"/>
      <c r="BZ107" s="163"/>
      <c r="CA107" s="163"/>
      <c r="CB107" s="163"/>
      <c r="CC107" s="163"/>
      <c r="CD107" s="163"/>
      <c r="CE107" s="163"/>
      <c r="CF107" s="163"/>
      <c r="CG107" s="163"/>
      <c r="CH107" s="163"/>
      <c r="CI107" s="163"/>
      <c r="CJ107" s="163"/>
      <c r="CK107" s="163"/>
      <c r="CL107" s="163"/>
      <c r="CM107" s="163"/>
      <c r="CN107" s="94" t="s">
        <v>12</v>
      </c>
      <c r="CO107" s="94"/>
      <c r="CP107" s="94"/>
      <c r="CQ107" s="94"/>
      <c r="CR107" s="94"/>
      <c r="CS107" s="94"/>
      <c r="CT107" s="94"/>
      <c r="CU107" s="94"/>
      <c r="CV107" s="94"/>
      <c r="CW107" s="94"/>
      <c r="CX107" s="94"/>
      <c r="CY107" s="94"/>
      <c r="CZ107" s="94"/>
      <c r="DA107" s="94"/>
      <c r="DB107" s="94"/>
      <c r="DC107" s="94"/>
    </row>
    <row r="108" spans="1:107" s="12" customFormat="1" ht="81" customHeight="1" thickBot="1">
      <c r="A108" s="168" t="s">
        <v>132</v>
      </c>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40" t="s">
        <v>360</v>
      </c>
      <c r="AG108" s="140"/>
      <c r="AH108" s="140"/>
      <c r="AI108" s="140"/>
      <c r="AJ108" s="140"/>
      <c r="AK108" s="140"/>
      <c r="AL108" s="141" t="s">
        <v>150</v>
      </c>
      <c r="AM108" s="141"/>
      <c r="AN108" s="141"/>
      <c r="AO108" s="141"/>
      <c r="AP108" s="141"/>
      <c r="AQ108" s="141"/>
      <c r="AR108" s="141"/>
      <c r="AS108" s="141"/>
      <c r="AT108" s="141"/>
      <c r="AU108" s="141"/>
      <c r="AV108" s="141"/>
      <c r="AW108" s="141"/>
      <c r="AX108" s="141"/>
      <c r="AY108" s="141"/>
      <c r="AZ108" s="141"/>
      <c r="BA108" s="141"/>
      <c r="BB108" s="142">
        <v>148200</v>
      </c>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c r="BW108" s="142"/>
      <c r="BX108" s="149">
        <f>148200</f>
        <v>148200</v>
      </c>
      <c r="BY108" s="149"/>
      <c r="BZ108" s="149"/>
      <c r="CA108" s="149"/>
      <c r="CB108" s="149"/>
      <c r="CC108" s="149"/>
      <c r="CD108" s="149"/>
      <c r="CE108" s="149"/>
      <c r="CF108" s="149"/>
      <c r="CG108" s="149"/>
      <c r="CH108" s="149"/>
      <c r="CI108" s="149"/>
      <c r="CJ108" s="149"/>
      <c r="CK108" s="149"/>
      <c r="CL108" s="149"/>
      <c r="CM108" s="149"/>
      <c r="CN108" s="149" t="s">
        <v>12</v>
      </c>
      <c r="CO108" s="149"/>
      <c r="CP108" s="149"/>
      <c r="CQ108" s="149"/>
      <c r="CR108" s="149"/>
      <c r="CS108" s="149"/>
      <c r="CT108" s="149"/>
      <c r="CU108" s="149"/>
      <c r="CV108" s="149"/>
      <c r="CW108" s="149"/>
      <c r="CX108" s="149"/>
      <c r="CY108" s="149"/>
      <c r="CZ108" s="149"/>
      <c r="DA108" s="149"/>
      <c r="DB108" s="149"/>
      <c r="DC108" s="149"/>
    </row>
    <row r="109" spans="1:107" s="11" customFormat="1" ht="67.5" customHeight="1" thickBot="1">
      <c r="A109" s="226" t="s">
        <v>151</v>
      </c>
      <c r="B109" s="226"/>
      <c r="C109" s="226"/>
      <c r="D109" s="226"/>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174" t="s">
        <v>360</v>
      </c>
      <c r="AG109" s="174"/>
      <c r="AH109" s="174"/>
      <c r="AI109" s="174"/>
      <c r="AJ109" s="174"/>
      <c r="AK109" s="174"/>
      <c r="AL109" s="147" t="s">
        <v>152</v>
      </c>
      <c r="AM109" s="147"/>
      <c r="AN109" s="147"/>
      <c r="AO109" s="147"/>
      <c r="AP109" s="147"/>
      <c r="AQ109" s="147"/>
      <c r="AR109" s="147"/>
      <c r="AS109" s="147"/>
      <c r="AT109" s="147"/>
      <c r="AU109" s="147"/>
      <c r="AV109" s="147"/>
      <c r="AW109" s="147"/>
      <c r="AX109" s="147"/>
      <c r="AY109" s="147"/>
      <c r="AZ109" s="147"/>
      <c r="BA109" s="147"/>
      <c r="BB109" s="148">
        <f>BB110</f>
        <v>200</v>
      </c>
      <c r="BC109" s="148"/>
      <c r="BD109" s="148"/>
      <c r="BE109" s="148"/>
      <c r="BF109" s="148"/>
      <c r="BG109" s="148"/>
      <c r="BH109" s="148"/>
      <c r="BI109" s="148"/>
      <c r="BJ109" s="148"/>
      <c r="BK109" s="148"/>
      <c r="BL109" s="148"/>
      <c r="BM109" s="148"/>
      <c r="BN109" s="148"/>
      <c r="BO109" s="148"/>
      <c r="BP109" s="148"/>
      <c r="BQ109" s="148"/>
      <c r="BR109" s="148"/>
      <c r="BS109" s="148"/>
      <c r="BT109" s="148"/>
      <c r="BU109" s="148"/>
      <c r="BV109" s="148"/>
      <c r="BW109" s="148"/>
      <c r="BX109" s="148">
        <v>200</v>
      </c>
      <c r="BY109" s="148"/>
      <c r="BZ109" s="148"/>
      <c r="CA109" s="148"/>
      <c r="CB109" s="148"/>
      <c r="CC109" s="148"/>
      <c r="CD109" s="148"/>
      <c r="CE109" s="148"/>
      <c r="CF109" s="148"/>
      <c r="CG109" s="148"/>
      <c r="CH109" s="148"/>
      <c r="CI109" s="148"/>
      <c r="CJ109" s="148"/>
      <c r="CK109" s="148"/>
      <c r="CL109" s="148"/>
      <c r="CM109" s="148"/>
      <c r="CN109" s="225" t="s">
        <v>12</v>
      </c>
      <c r="CO109" s="225"/>
      <c r="CP109" s="225"/>
      <c r="CQ109" s="225"/>
      <c r="CR109" s="225"/>
      <c r="CS109" s="225"/>
      <c r="CT109" s="225"/>
      <c r="CU109" s="225"/>
      <c r="CV109" s="225"/>
      <c r="CW109" s="225"/>
      <c r="CX109" s="225"/>
      <c r="CY109" s="225"/>
      <c r="CZ109" s="225"/>
      <c r="DA109" s="225"/>
      <c r="DB109" s="225"/>
      <c r="DC109" s="225"/>
    </row>
    <row r="110" spans="1:107" s="12" customFormat="1" ht="60.75" customHeight="1" thickBot="1">
      <c r="A110" s="168" t="s">
        <v>133</v>
      </c>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40" t="s">
        <v>360</v>
      </c>
      <c r="AG110" s="140"/>
      <c r="AH110" s="140"/>
      <c r="AI110" s="140"/>
      <c r="AJ110" s="140"/>
      <c r="AK110" s="140"/>
      <c r="AL110" s="141" t="s">
        <v>153</v>
      </c>
      <c r="AM110" s="141"/>
      <c r="AN110" s="141"/>
      <c r="AO110" s="141"/>
      <c r="AP110" s="141"/>
      <c r="AQ110" s="141"/>
      <c r="AR110" s="141"/>
      <c r="AS110" s="141"/>
      <c r="AT110" s="141"/>
      <c r="AU110" s="141"/>
      <c r="AV110" s="141"/>
      <c r="AW110" s="141"/>
      <c r="AX110" s="141"/>
      <c r="AY110" s="141"/>
      <c r="AZ110" s="141"/>
      <c r="BA110" s="141"/>
      <c r="BB110" s="142">
        <v>200</v>
      </c>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9">
        <v>200</v>
      </c>
      <c r="BY110" s="149"/>
      <c r="BZ110" s="149"/>
      <c r="CA110" s="149"/>
      <c r="CB110" s="149"/>
      <c r="CC110" s="149"/>
      <c r="CD110" s="149"/>
      <c r="CE110" s="149"/>
      <c r="CF110" s="149"/>
      <c r="CG110" s="149"/>
      <c r="CH110" s="149"/>
      <c r="CI110" s="149"/>
      <c r="CJ110" s="149"/>
      <c r="CK110" s="149"/>
      <c r="CL110" s="149"/>
      <c r="CM110" s="149"/>
      <c r="CN110" s="215" t="s">
        <v>12</v>
      </c>
      <c r="CO110" s="215"/>
      <c r="CP110" s="215"/>
      <c r="CQ110" s="215"/>
      <c r="CR110" s="215"/>
      <c r="CS110" s="215"/>
      <c r="CT110" s="215"/>
      <c r="CU110" s="215"/>
      <c r="CV110" s="215"/>
      <c r="CW110" s="215"/>
      <c r="CX110" s="215"/>
      <c r="CY110" s="215"/>
      <c r="CZ110" s="215"/>
      <c r="DA110" s="215"/>
      <c r="DB110" s="215"/>
      <c r="DC110" s="215"/>
    </row>
    <row r="111" spans="1:107" s="9" customFormat="1" ht="55.5" customHeight="1">
      <c r="A111" s="226" t="s">
        <v>154</v>
      </c>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174" t="s">
        <v>360</v>
      </c>
      <c r="AG111" s="174"/>
      <c r="AH111" s="174"/>
      <c r="AI111" s="174"/>
      <c r="AJ111" s="174"/>
      <c r="AK111" s="174"/>
      <c r="AL111" s="147" t="s">
        <v>155</v>
      </c>
      <c r="AM111" s="147"/>
      <c r="AN111" s="147"/>
      <c r="AO111" s="147"/>
      <c r="AP111" s="147"/>
      <c r="AQ111" s="147"/>
      <c r="AR111" s="147"/>
      <c r="AS111" s="147"/>
      <c r="AT111" s="147"/>
      <c r="AU111" s="147"/>
      <c r="AV111" s="147"/>
      <c r="AW111" s="147"/>
      <c r="AX111" s="147"/>
      <c r="AY111" s="147"/>
      <c r="AZ111" s="147"/>
      <c r="BA111" s="147"/>
      <c r="BB111" s="148">
        <f>BB112</f>
        <v>667700</v>
      </c>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f>BX112</f>
        <v>236500</v>
      </c>
      <c r="BY111" s="148"/>
      <c r="BZ111" s="148"/>
      <c r="CA111" s="148"/>
      <c r="CB111" s="148"/>
      <c r="CC111" s="148"/>
      <c r="CD111" s="148"/>
      <c r="CE111" s="148"/>
      <c r="CF111" s="148"/>
      <c r="CG111" s="148"/>
      <c r="CH111" s="148"/>
      <c r="CI111" s="148"/>
      <c r="CJ111" s="148"/>
      <c r="CK111" s="148"/>
      <c r="CL111" s="148"/>
      <c r="CM111" s="148"/>
      <c r="CN111" s="150">
        <f>CN112</f>
        <v>431200</v>
      </c>
      <c r="CO111" s="150"/>
      <c r="CP111" s="150"/>
      <c r="CQ111" s="150"/>
      <c r="CR111" s="150"/>
      <c r="CS111" s="150"/>
      <c r="CT111" s="150"/>
      <c r="CU111" s="150"/>
      <c r="CV111" s="150"/>
      <c r="CW111" s="150"/>
      <c r="CX111" s="150"/>
      <c r="CY111" s="150"/>
      <c r="CZ111" s="150"/>
      <c r="DA111" s="150"/>
      <c r="DB111" s="150"/>
      <c r="DC111" s="150"/>
    </row>
    <row r="112" spans="1:107" s="11" customFormat="1" ht="58.5" customHeight="1">
      <c r="A112" s="165" t="s">
        <v>157</v>
      </c>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76" t="s">
        <v>360</v>
      </c>
      <c r="AG112" s="176"/>
      <c r="AH112" s="176"/>
      <c r="AI112" s="176"/>
      <c r="AJ112" s="176"/>
      <c r="AK112" s="176"/>
      <c r="AL112" s="167" t="s">
        <v>158</v>
      </c>
      <c r="AM112" s="167"/>
      <c r="AN112" s="167"/>
      <c r="AO112" s="167"/>
      <c r="AP112" s="167"/>
      <c r="AQ112" s="167"/>
      <c r="AR112" s="167"/>
      <c r="AS112" s="167"/>
      <c r="AT112" s="167"/>
      <c r="AU112" s="167"/>
      <c r="AV112" s="167"/>
      <c r="AW112" s="167"/>
      <c r="AX112" s="167"/>
      <c r="AY112" s="167"/>
      <c r="AZ112" s="167"/>
      <c r="BA112" s="167"/>
      <c r="BB112" s="94">
        <f>BB113</f>
        <v>667700</v>
      </c>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f>BX113</f>
        <v>236500</v>
      </c>
      <c r="BY112" s="94"/>
      <c r="BZ112" s="94"/>
      <c r="CA112" s="94"/>
      <c r="CB112" s="94"/>
      <c r="CC112" s="94"/>
      <c r="CD112" s="94"/>
      <c r="CE112" s="94"/>
      <c r="CF112" s="94"/>
      <c r="CG112" s="94"/>
      <c r="CH112" s="94"/>
      <c r="CI112" s="94"/>
      <c r="CJ112" s="94"/>
      <c r="CK112" s="94"/>
      <c r="CL112" s="94"/>
      <c r="CM112" s="94"/>
      <c r="CN112" s="163">
        <f>BB112-BX112</f>
        <v>431200</v>
      </c>
      <c r="CO112" s="163"/>
      <c r="CP112" s="163"/>
      <c r="CQ112" s="163"/>
      <c r="CR112" s="163"/>
      <c r="CS112" s="163"/>
      <c r="CT112" s="163"/>
      <c r="CU112" s="163"/>
      <c r="CV112" s="163"/>
      <c r="CW112" s="163"/>
      <c r="CX112" s="163"/>
      <c r="CY112" s="163"/>
      <c r="CZ112" s="163"/>
      <c r="DA112" s="163"/>
      <c r="DB112" s="163"/>
      <c r="DC112" s="163"/>
    </row>
    <row r="113" spans="1:107" s="11" customFormat="1" ht="59.25" customHeight="1">
      <c r="A113" s="227" t="s">
        <v>134</v>
      </c>
      <c r="B113" s="227"/>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8" t="s">
        <v>360</v>
      </c>
      <c r="AG113" s="228"/>
      <c r="AH113" s="228"/>
      <c r="AI113" s="228"/>
      <c r="AJ113" s="228"/>
      <c r="AK113" s="228"/>
      <c r="AL113" s="141" t="s">
        <v>159</v>
      </c>
      <c r="AM113" s="141"/>
      <c r="AN113" s="141"/>
      <c r="AO113" s="141"/>
      <c r="AP113" s="141"/>
      <c r="AQ113" s="141"/>
      <c r="AR113" s="141"/>
      <c r="AS113" s="141"/>
      <c r="AT113" s="141"/>
      <c r="AU113" s="141"/>
      <c r="AV113" s="141"/>
      <c r="AW113" s="141"/>
      <c r="AX113" s="141"/>
      <c r="AY113" s="141"/>
      <c r="AZ113" s="141"/>
      <c r="BA113" s="141"/>
      <c r="BB113" s="142">
        <v>667700</v>
      </c>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9">
        <v>236500</v>
      </c>
      <c r="BY113" s="149"/>
      <c r="BZ113" s="149"/>
      <c r="CA113" s="149"/>
      <c r="CB113" s="149"/>
      <c r="CC113" s="149"/>
      <c r="CD113" s="149"/>
      <c r="CE113" s="149"/>
      <c r="CF113" s="149"/>
      <c r="CG113" s="149"/>
      <c r="CH113" s="149"/>
      <c r="CI113" s="149"/>
      <c r="CJ113" s="149"/>
      <c r="CK113" s="149"/>
      <c r="CL113" s="149"/>
      <c r="CM113" s="149"/>
      <c r="CN113" s="149">
        <f>BB113-BX113</f>
        <v>431200</v>
      </c>
      <c r="CO113" s="149"/>
      <c r="CP113" s="149"/>
      <c r="CQ113" s="149"/>
      <c r="CR113" s="149"/>
      <c r="CS113" s="149"/>
      <c r="CT113" s="149"/>
      <c r="CU113" s="149"/>
      <c r="CV113" s="149"/>
      <c r="CW113" s="149"/>
      <c r="CX113" s="149"/>
      <c r="CY113" s="149"/>
      <c r="CZ113" s="149"/>
      <c r="DA113" s="149"/>
      <c r="DB113" s="149"/>
      <c r="DC113" s="149"/>
    </row>
    <row r="114" spans="1:107" ht="11.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3"/>
      <c r="AE114" s="23"/>
      <c r="AF114" s="24"/>
      <c r="AG114" s="24"/>
      <c r="AH114" s="24"/>
      <c r="AI114" s="24"/>
      <c r="AJ114" s="24"/>
      <c r="AK114" s="24"/>
      <c r="AL114" s="24"/>
      <c r="AM114" s="24"/>
      <c r="AN114" s="24"/>
      <c r="AO114" s="25"/>
      <c r="AP114" s="25"/>
      <c r="AQ114" s="25"/>
      <c r="AR114" s="25"/>
      <c r="AS114" s="25"/>
      <c r="AT114" s="25"/>
      <c r="AU114" s="25"/>
      <c r="AV114" s="25"/>
      <c r="AW114" s="25"/>
      <c r="AX114" s="25"/>
      <c r="AY114" s="25"/>
      <c r="AZ114" s="25"/>
      <c r="BA114" s="25"/>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7"/>
      <c r="BY114" s="27"/>
      <c r="BZ114" s="27"/>
      <c r="CA114" s="27"/>
      <c r="CB114" s="27"/>
      <c r="CC114" s="27"/>
      <c r="CD114" s="27"/>
      <c r="CE114" s="27"/>
      <c r="CF114" s="27"/>
      <c r="CG114" s="27"/>
      <c r="CH114" s="27"/>
      <c r="CI114" s="27"/>
      <c r="CJ114" s="27"/>
      <c r="CK114" s="27"/>
      <c r="CL114" s="27"/>
      <c r="CM114" s="27"/>
      <c r="CN114" s="26"/>
      <c r="CO114" s="26"/>
      <c r="CP114" s="26"/>
      <c r="CQ114" s="26"/>
      <c r="CR114" s="26"/>
      <c r="CS114" s="26"/>
      <c r="CT114" s="26"/>
      <c r="CU114" s="26"/>
      <c r="CV114" s="26"/>
      <c r="CW114" s="26"/>
      <c r="CX114" s="26"/>
      <c r="CY114" s="26"/>
      <c r="CZ114" s="26"/>
      <c r="DA114" s="26"/>
      <c r="DB114" s="26"/>
      <c r="DC114" s="26"/>
    </row>
  </sheetData>
  <sheetProtection selectLockedCells="1" selectUnlockedCells="1"/>
  <mergeCells count="613">
    <mergeCell ref="A83:AE83"/>
    <mergeCell ref="AF83:AK83"/>
    <mergeCell ref="AL83:BA83"/>
    <mergeCell ref="BB83:BW83"/>
    <mergeCell ref="BX82:CM82"/>
    <mergeCell ref="CN82:DC82"/>
    <mergeCell ref="BX83:CM83"/>
    <mergeCell ref="CN83:DC83"/>
    <mergeCell ref="A82:AE82"/>
    <mergeCell ref="AF82:AK82"/>
    <mergeCell ref="AL82:BA82"/>
    <mergeCell ref="BB82:BW82"/>
    <mergeCell ref="BX81:CM81"/>
    <mergeCell ref="CN81:DC81"/>
    <mergeCell ref="A81:AE81"/>
    <mergeCell ref="AF81:AK81"/>
    <mergeCell ref="AL81:BA81"/>
    <mergeCell ref="BB81:BW81"/>
    <mergeCell ref="BX44:CM44"/>
    <mergeCell ref="CN44:DC44"/>
    <mergeCell ref="A44:AE44"/>
    <mergeCell ref="AF44:AK44"/>
    <mergeCell ref="AL44:BA44"/>
    <mergeCell ref="BB44:BW44"/>
    <mergeCell ref="A91:AE91"/>
    <mergeCell ref="AF91:AK91"/>
    <mergeCell ref="AL91:BA91"/>
    <mergeCell ref="BB91:BW91"/>
    <mergeCell ref="A90:AE90"/>
    <mergeCell ref="AF90:AK90"/>
    <mergeCell ref="AL90:BA90"/>
    <mergeCell ref="BB90:BW90"/>
    <mergeCell ref="BX86:CM86"/>
    <mergeCell ref="CN86:DC86"/>
    <mergeCell ref="A86:AE86"/>
    <mergeCell ref="AF86:AK86"/>
    <mergeCell ref="AL86:BA86"/>
    <mergeCell ref="BB86:BW86"/>
    <mergeCell ref="BX84:CM84"/>
    <mergeCell ref="CN84:DC84"/>
    <mergeCell ref="A85:AE85"/>
    <mergeCell ref="AF85:AK85"/>
    <mergeCell ref="AL85:BA85"/>
    <mergeCell ref="BB85:BW85"/>
    <mergeCell ref="BX85:CM85"/>
    <mergeCell ref="CN85:DC85"/>
    <mergeCell ref="BX42:CM42"/>
    <mergeCell ref="CN42:DC42"/>
    <mergeCell ref="A43:AE43"/>
    <mergeCell ref="AF43:AK43"/>
    <mergeCell ref="AL43:BA43"/>
    <mergeCell ref="BB43:BW43"/>
    <mergeCell ref="BX43:CM43"/>
    <mergeCell ref="CN43:DC43"/>
    <mergeCell ref="A42:AE42"/>
    <mergeCell ref="AF42:AK42"/>
    <mergeCell ref="AL42:BA42"/>
    <mergeCell ref="BB42:BW42"/>
    <mergeCell ref="BX75:CM75"/>
    <mergeCell ref="BX103:CM103"/>
    <mergeCell ref="BX102:CM102"/>
    <mergeCell ref="BX99:CM99"/>
    <mergeCell ref="BX98:CM98"/>
    <mergeCell ref="BX95:CM95"/>
    <mergeCell ref="BX94:CM94"/>
    <mergeCell ref="BX89:CM89"/>
    <mergeCell ref="B104:AE104"/>
    <mergeCell ref="AF104:AK104"/>
    <mergeCell ref="AL104:BA104"/>
    <mergeCell ref="BB104:BW104"/>
    <mergeCell ref="CN75:DC75"/>
    <mergeCell ref="BX24:CM24"/>
    <mergeCell ref="CN24:DC24"/>
    <mergeCell ref="BX74:CM74"/>
    <mergeCell ref="CN74:DC74"/>
    <mergeCell ref="BX73:CM73"/>
    <mergeCell ref="CN73:DC73"/>
    <mergeCell ref="BX70:CM70"/>
    <mergeCell ref="CN70:DC70"/>
    <mergeCell ref="BX71:CM71"/>
    <mergeCell ref="A24:AE24"/>
    <mergeCell ref="AF24:AK24"/>
    <mergeCell ref="A111:AE111"/>
    <mergeCell ref="AF111:AK111"/>
    <mergeCell ref="A107:AE107"/>
    <mergeCell ref="AF107:AK107"/>
    <mergeCell ref="A103:AE103"/>
    <mergeCell ref="AF103:AK103"/>
    <mergeCell ref="A75:AE75"/>
    <mergeCell ref="AF75:AK75"/>
    <mergeCell ref="AL24:BA24"/>
    <mergeCell ref="BB24:BW24"/>
    <mergeCell ref="AL113:BA113"/>
    <mergeCell ref="BB113:BW113"/>
    <mergeCell ref="AL111:BA111"/>
    <mergeCell ref="BB111:BW111"/>
    <mergeCell ref="AL107:BA107"/>
    <mergeCell ref="BB107:BW107"/>
    <mergeCell ref="AL103:BA103"/>
    <mergeCell ref="BB103:BW103"/>
    <mergeCell ref="BX111:CM111"/>
    <mergeCell ref="CN111:DC111"/>
    <mergeCell ref="BX112:CM112"/>
    <mergeCell ref="CN112:DC112"/>
    <mergeCell ref="BX113:CM113"/>
    <mergeCell ref="CN113:DC113"/>
    <mergeCell ref="A112:AE112"/>
    <mergeCell ref="AF112:AK112"/>
    <mergeCell ref="AL112:BA112"/>
    <mergeCell ref="BB112:BW112"/>
    <mergeCell ref="A113:AE113"/>
    <mergeCell ref="AF113:AK113"/>
    <mergeCell ref="BX110:CM110"/>
    <mergeCell ref="CN110:DC110"/>
    <mergeCell ref="A109:AE109"/>
    <mergeCell ref="AF109:AK109"/>
    <mergeCell ref="A110:AE110"/>
    <mergeCell ref="AF110:AK110"/>
    <mergeCell ref="AL110:BA110"/>
    <mergeCell ref="BB110:BW110"/>
    <mergeCell ref="AL109:BA109"/>
    <mergeCell ref="BB109:BW109"/>
    <mergeCell ref="BX107:CM107"/>
    <mergeCell ref="CN107:DC107"/>
    <mergeCell ref="BX108:CM108"/>
    <mergeCell ref="CN108:DC108"/>
    <mergeCell ref="BX109:CM109"/>
    <mergeCell ref="CN109:DC109"/>
    <mergeCell ref="A108:AE108"/>
    <mergeCell ref="AF108:AK108"/>
    <mergeCell ref="AL108:BA108"/>
    <mergeCell ref="BB108:BW108"/>
    <mergeCell ref="BX106:CM106"/>
    <mergeCell ref="CN106:DC106"/>
    <mergeCell ref="AF105:AK105"/>
    <mergeCell ref="A106:AE106"/>
    <mergeCell ref="AF106:AK106"/>
    <mergeCell ref="AL106:BA106"/>
    <mergeCell ref="BB106:BW106"/>
    <mergeCell ref="AL105:BA105"/>
    <mergeCell ref="BB105:BW105"/>
    <mergeCell ref="A105:AE105"/>
    <mergeCell ref="CN103:DC103"/>
    <mergeCell ref="BX104:CM104"/>
    <mergeCell ref="CN104:DC104"/>
    <mergeCell ref="BX105:CM105"/>
    <mergeCell ref="CN105:DC105"/>
    <mergeCell ref="CN102:DC102"/>
    <mergeCell ref="A101:AE101"/>
    <mergeCell ref="AF101:AK101"/>
    <mergeCell ref="A102:AE102"/>
    <mergeCell ref="AF102:AK102"/>
    <mergeCell ref="AL102:BA102"/>
    <mergeCell ref="BB102:BW102"/>
    <mergeCell ref="AL101:BA101"/>
    <mergeCell ref="BB101:BW101"/>
    <mergeCell ref="BX101:CM101"/>
    <mergeCell ref="CN99:DC99"/>
    <mergeCell ref="BX100:CM100"/>
    <mergeCell ref="CN100:DC100"/>
    <mergeCell ref="CN101:DC101"/>
    <mergeCell ref="A100:AE100"/>
    <mergeCell ref="AF100:AK100"/>
    <mergeCell ref="AL100:BA100"/>
    <mergeCell ref="BB100:BW100"/>
    <mergeCell ref="A99:AE99"/>
    <mergeCell ref="AF99:AK99"/>
    <mergeCell ref="AL99:BA99"/>
    <mergeCell ref="BB99:BW99"/>
    <mergeCell ref="CN98:DC98"/>
    <mergeCell ref="A97:AE97"/>
    <mergeCell ref="AF97:AK97"/>
    <mergeCell ref="A98:AE98"/>
    <mergeCell ref="AF98:AK98"/>
    <mergeCell ref="AL98:BA98"/>
    <mergeCell ref="BB98:BW98"/>
    <mergeCell ref="AL97:BA97"/>
    <mergeCell ref="BB97:BW97"/>
    <mergeCell ref="CN95:DC95"/>
    <mergeCell ref="BX96:CM96"/>
    <mergeCell ref="CN96:DC96"/>
    <mergeCell ref="BX97:CM97"/>
    <mergeCell ref="CN97:DC97"/>
    <mergeCell ref="A96:AE96"/>
    <mergeCell ref="AF96:AK96"/>
    <mergeCell ref="AL96:BA96"/>
    <mergeCell ref="BB96:BW96"/>
    <mergeCell ref="A95:AE95"/>
    <mergeCell ref="AF95:AK95"/>
    <mergeCell ref="AL95:BA95"/>
    <mergeCell ref="BB95:BW95"/>
    <mergeCell ref="CN94:DC94"/>
    <mergeCell ref="A93:AE93"/>
    <mergeCell ref="AF93:AK93"/>
    <mergeCell ref="A94:AE94"/>
    <mergeCell ref="AF94:AK94"/>
    <mergeCell ref="AL94:BA94"/>
    <mergeCell ref="BB94:BW94"/>
    <mergeCell ref="AL93:BA93"/>
    <mergeCell ref="BB93:BW93"/>
    <mergeCell ref="CN89:DC89"/>
    <mergeCell ref="BX92:CM92"/>
    <mergeCell ref="CN92:DC92"/>
    <mergeCell ref="BX93:CM93"/>
    <mergeCell ref="CN93:DC93"/>
    <mergeCell ref="BX90:CM90"/>
    <mergeCell ref="CN90:DC90"/>
    <mergeCell ref="BX91:CM91"/>
    <mergeCell ref="CN91:DC91"/>
    <mergeCell ref="A92:AE92"/>
    <mergeCell ref="AF92:AK92"/>
    <mergeCell ref="AL92:BA92"/>
    <mergeCell ref="BB92:BW92"/>
    <mergeCell ref="A89:AE89"/>
    <mergeCell ref="AF89:AK89"/>
    <mergeCell ref="AL89:BA89"/>
    <mergeCell ref="BB89:BW89"/>
    <mergeCell ref="BX88:CM88"/>
    <mergeCell ref="CN88:DC88"/>
    <mergeCell ref="A87:AE87"/>
    <mergeCell ref="AF87:AK87"/>
    <mergeCell ref="A88:AE88"/>
    <mergeCell ref="AF88:AK88"/>
    <mergeCell ref="AL88:BA88"/>
    <mergeCell ref="BB88:BW88"/>
    <mergeCell ref="AL87:BA87"/>
    <mergeCell ref="BB87:BW87"/>
    <mergeCell ref="BX79:CM79"/>
    <mergeCell ref="CN79:DC79"/>
    <mergeCell ref="BX80:CM80"/>
    <mergeCell ref="CN80:DC80"/>
    <mergeCell ref="BX87:CM87"/>
    <mergeCell ref="CN87:DC87"/>
    <mergeCell ref="A80:AE80"/>
    <mergeCell ref="AF80:AK80"/>
    <mergeCell ref="AL80:BA80"/>
    <mergeCell ref="BB80:BW80"/>
    <mergeCell ref="A84:AE84"/>
    <mergeCell ref="AF84:AK84"/>
    <mergeCell ref="AL84:BA84"/>
    <mergeCell ref="BB84:BW84"/>
    <mergeCell ref="A79:AE79"/>
    <mergeCell ref="AF79:AK79"/>
    <mergeCell ref="AL79:BA79"/>
    <mergeCell ref="BB79:BW79"/>
    <mergeCell ref="BX78:CM78"/>
    <mergeCell ref="CN78:DC78"/>
    <mergeCell ref="A77:AE77"/>
    <mergeCell ref="AF77:AK77"/>
    <mergeCell ref="A78:AE78"/>
    <mergeCell ref="AF78:AK78"/>
    <mergeCell ref="AL78:BA78"/>
    <mergeCell ref="BB78:BW78"/>
    <mergeCell ref="AL77:BA77"/>
    <mergeCell ref="BB77:BW77"/>
    <mergeCell ref="BX76:CM76"/>
    <mergeCell ref="CN76:DC76"/>
    <mergeCell ref="BX77:CM77"/>
    <mergeCell ref="CN77:DC77"/>
    <mergeCell ref="AL74:BA74"/>
    <mergeCell ref="BB74:BW74"/>
    <mergeCell ref="A76:AE76"/>
    <mergeCell ref="AF76:AK76"/>
    <mergeCell ref="AL76:BA76"/>
    <mergeCell ref="BB76:BW76"/>
    <mergeCell ref="AL75:BA75"/>
    <mergeCell ref="BB75:BW75"/>
    <mergeCell ref="A73:AE73"/>
    <mergeCell ref="AF73:AK73"/>
    <mergeCell ref="A74:AE74"/>
    <mergeCell ref="AF74:AK74"/>
    <mergeCell ref="AL73:BA73"/>
    <mergeCell ref="BB73:BW73"/>
    <mergeCell ref="AL72:BA72"/>
    <mergeCell ref="BB72:BW72"/>
    <mergeCell ref="CN71:DC71"/>
    <mergeCell ref="BX72:CM72"/>
    <mergeCell ref="CN72:DC72"/>
    <mergeCell ref="A71:AE71"/>
    <mergeCell ref="AF71:AK71"/>
    <mergeCell ref="AL71:BA71"/>
    <mergeCell ref="BB71:BW71"/>
    <mergeCell ref="A72:AE72"/>
    <mergeCell ref="AF72:AK72"/>
    <mergeCell ref="A70:AE70"/>
    <mergeCell ref="AF70:AK70"/>
    <mergeCell ref="AL70:BA70"/>
    <mergeCell ref="BB70:BW70"/>
    <mergeCell ref="BX69:CM69"/>
    <mergeCell ref="CN69:DC69"/>
    <mergeCell ref="A68:AE68"/>
    <mergeCell ref="AF68:AK68"/>
    <mergeCell ref="A69:AE69"/>
    <mergeCell ref="AF69:AK69"/>
    <mergeCell ref="AL69:BA69"/>
    <mergeCell ref="BB69:BW69"/>
    <mergeCell ref="AL68:BA68"/>
    <mergeCell ref="BB68:BW68"/>
    <mergeCell ref="BX66:CM66"/>
    <mergeCell ref="CN66:DC66"/>
    <mergeCell ref="BX67:CM67"/>
    <mergeCell ref="CN67:DC67"/>
    <mergeCell ref="BX68:CM68"/>
    <mergeCell ref="CN68:DC68"/>
    <mergeCell ref="A67:AE67"/>
    <mergeCell ref="AF67:AK67"/>
    <mergeCell ref="AL67:BA67"/>
    <mergeCell ref="BB67:BW67"/>
    <mergeCell ref="A66:AE66"/>
    <mergeCell ref="AF66:AK66"/>
    <mergeCell ref="AL66:BA66"/>
    <mergeCell ref="BB66:BW66"/>
    <mergeCell ref="BX65:CM65"/>
    <mergeCell ref="CN65:DC65"/>
    <mergeCell ref="A64:AE64"/>
    <mergeCell ref="AF64:AK64"/>
    <mergeCell ref="A65:AD65"/>
    <mergeCell ref="AF65:AK65"/>
    <mergeCell ref="AL65:BA65"/>
    <mergeCell ref="BB65:BW65"/>
    <mergeCell ref="AL64:BA64"/>
    <mergeCell ref="BB64:BW64"/>
    <mergeCell ref="BX62:CM62"/>
    <mergeCell ref="CN62:DC62"/>
    <mergeCell ref="BX63:CM63"/>
    <mergeCell ref="CN63:DC63"/>
    <mergeCell ref="BX64:CM64"/>
    <mergeCell ref="CN64:DC64"/>
    <mergeCell ref="A63:AE63"/>
    <mergeCell ref="AF63:AK63"/>
    <mergeCell ref="AL63:BA63"/>
    <mergeCell ref="BB63:BW63"/>
    <mergeCell ref="A62:AE62"/>
    <mergeCell ref="AF62:AK62"/>
    <mergeCell ref="AL62:BA62"/>
    <mergeCell ref="BB62:BW62"/>
    <mergeCell ref="BX61:CM61"/>
    <mergeCell ref="CN61:DC61"/>
    <mergeCell ref="A60:AE60"/>
    <mergeCell ref="AF60:AK60"/>
    <mergeCell ref="A61:AE61"/>
    <mergeCell ref="AF61:AK61"/>
    <mergeCell ref="AL61:BA61"/>
    <mergeCell ref="BB61:BW61"/>
    <mergeCell ref="AL60:BA60"/>
    <mergeCell ref="BB60:BW60"/>
    <mergeCell ref="BX58:CM58"/>
    <mergeCell ref="CN58:DC58"/>
    <mergeCell ref="BX59:CM59"/>
    <mergeCell ref="CN59:DC59"/>
    <mergeCell ref="BX60:CM60"/>
    <mergeCell ref="CN60:DC60"/>
    <mergeCell ref="A59:AE59"/>
    <mergeCell ref="AF59:AK59"/>
    <mergeCell ref="AL59:BA59"/>
    <mergeCell ref="BB59:BW59"/>
    <mergeCell ref="A58:AE58"/>
    <mergeCell ref="AF58:AK58"/>
    <mergeCell ref="AL58:BA58"/>
    <mergeCell ref="BB58:BW58"/>
    <mergeCell ref="BX57:CM57"/>
    <mergeCell ref="CN57:DC57"/>
    <mergeCell ref="A56:AE56"/>
    <mergeCell ref="AF56:AK56"/>
    <mergeCell ref="A57:AE57"/>
    <mergeCell ref="AF57:AK57"/>
    <mergeCell ref="AL57:BA57"/>
    <mergeCell ref="BB57:BW57"/>
    <mergeCell ref="AL56:BA56"/>
    <mergeCell ref="BB56:BW56"/>
    <mergeCell ref="BX54:CM54"/>
    <mergeCell ref="CN54:DC54"/>
    <mergeCell ref="BX55:CM55"/>
    <mergeCell ref="CN55:DC55"/>
    <mergeCell ref="BX56:CM56"/>
    <mergeCell ref="CN56:DC56"/>
    <mergeCell ref="A55:AE55"/>
    <mergeCell ref="AF55:AK55"/>
    <mergeCell ref="AL55:BA55"/>
    <mergeCell ref="BB55:BW55"/>
    <mergeCell ref="A54:AE54"/>
    <mergeCell ref="AF54:AK54"/>
    <mergeCell ref="AL54:BA54"/>
    <mergeCell ref="BB54:BW54"/>
    <mergeCell ref="BX53:CM53"/>
    <mergeCell ref="CN53:DC53"/>
    <mergeCell ref="A52:AE52"/>
    <mergeCell ref="AF52:AK52"/>
    <mergeCell ref="A53:AE53"/>
    <mergeCell ref="AF53:AK53"/>
    <mergeCell ref="AL53:BA53"/>
    <mergeCell ref="BB53:BW53"/>
    <mergeCell ref="AL52:BA52"/>
    <mergeCell ref="BB52:BW52"/>
    <mergeCell ref="BX50:CM50"/>
    <mergeCell ref="CN50:DC50"/>
    <mergeCell ref="BX51:CM51"/>
    <mergeCell ref="CN51:DC51"/>
    <mergeCell ref="BX52:CM52"/>
    <mergeCell ref="CN52:DC52"/>
    <mergeCell ref="A51:AE51"/>
    <mergeCell ref="AF51:AK51"/>
    <mergeCell ref="AL51:BA51"/>
    <mergeCell ref="BB51:BW51"/>
    <mergeCell ref="A50:AE50"/>
    <mergeCell ref="AF50:AK50"/>
    <mergeCell ref="AL50:BA50"/>
    <mergeCell ref="BB50:BW50"/>
    <mergeCell ref="BX49:CM49"/>
    <mergeCell ref="CN49:DC49"/>
    <mergeCell ref="A48:AE48"/>
    <mergeCell ref="AF48:AK48"/>
    <mergeCell ref="A49:AE49"/>
    <mergeCell ref="AF49:AK49"/>
    <mergeCell ref="AL49:BA49"/>
    <mergeCell ref="BB49:BW49"/>
    <mergeCell ref="AL48:BA48"/>
    <mergeCell ref="BB48:BW48"/>
    <mergeCell ref="BX46:CM46"/>
    <mergeCell ref="CN46:DC46"/>
    <mergeCell ref="BX47:CM47"/>
    <mergeCell ref="CN47:DC47"/>
    <mergeCell ref="BX48:CM48"/>
    <mergeCell ref="CN48:DC48"/>
    <mergeCell ref="A47:AE47"/>
    <mergeCell ref="AF47:AK47"/>
    <mergeCell ref="AL47:BA47"/>
    <mergeCell ref="BB47:BW47"/>
    <mergeCell ref="A46:AE46"/>
    <mergeCell ref="AF46:AK46"/>
    <mergeCell ref="AL46:BA46"/>
    <mergeCell ref="BB46:BW46"/>
    <mergeCell ref="BX40:CM40"/>
    <mergeCell ref="CN40:DC40"/>
    <mergeCell ref="BX41:CM41"/>
    <mergeCell ref="CN41:DC41"/>
    <mergeCell ref="BX45:CM45"/>
    <mergeCell ref="CN45:DC45"/>
    <mergeCell ref="A41:AE41"/>
    <mergeCell ref="AF41:AK41"/>
    <mergeCell ref="AL41:BA41"/>
    <mergeCell ref="BB41:BW41"/>
    <mergeCell ref="A45:AE45"/>
    <mergeCell ref="AF45:AK45"/>
    <mergeCell ref="AL45:BA45"/>
    <mergeCell ref="BB45:BW45"/>
    <mergeCell ref="A40:AE40"/>
    <mergeCell ref="AF40:AK40"/>
    <mergeCell ref="AL40:BA40"/>
    <mergeCell ref="BB40:BW40"/>
    <mergeCell ref="BX39:CM39"/>
    <mergeCell ref="CN39:DC39"/>
    <mergeCell ref="A38:AE38"/>
    <mergeCell ref="AF38:AK38"/>
    <mergeCell ref="A39:AE39"/>
    <mergeCell ref="AF39:AK39"/>
    <mergeCell ref="AL39:BA39"/>
    <mergeCell ref="BB39:BW39"/>
    <mergeCell ref="AL38:BA38"/>
    <mergeCell ref="BB38:BW38"/>
    <mergeCell ref="BX36:CM36"/>
    <mergeCell ref="CN36:DC36"/>
    <mergeCell ref="BX37:CM37"/>
    <mergeCell ref="CN37:DC37"/>
    <mergeCell ref="BX38:CM38"/>
    <mergeCell ref="CN38:DC38"/>
    <mergeCell ref="A37:AE37"/>
    <mergeCell ref="AF37:AK37"/>
    <mergeCell ref="AL37:BA37"/>
    <mergeCell ref="BB37:BW37"/>
    <mergeCell ref="A36:AE36"/>
    <mergeCell ref="AF36:AK36"/>
    <mergeCell ref="AL36:BA36"/>
    <mergeCell ref="BB36:BW36"/>
    <mergeCell ref="BX35:CM35"/>
    <mergeCell ref="CN35:DC35"/>
    <mergeCell ref="A34:AE34"/>
    <mergeCell ref="AF34:AK34"/>
    <mergeCell ref="A35:AE35"/>
    <mergeCell ref="AF35:AK35"/>
    <mergeCell ref="AL35:BA35"/>
    <mergeCell ref="BB35:BW35"/>
    <mergeCell ref="AL34:BA34"/>
    <mergeCell ref="BB34:BW34"/>
    <mergeCell ref="BX32:CM32"/>
    <mergeCell ref="CN32:DC32"/>
    <mergeCell ref="BX33:CM33"/>
    <mergeCell ref="CN33:DC33"/>
    <mergeCell ref="BX34:CM34"/>
    <mergeCell ref="CN34:DC34"/>
    <mergeCell ref="A33:AD33"/>
    <mergeCell ref="AF33:AK33"/>
    <mergeCell ref="AL33:BA33"/>
    <mergeCell ref="BB33:BW33"/>
    <mergeCell ref="A32:AD32"/>
    <mergeCell ref="AF32:AK32"/>
    <mergeCell ref="AL32:BA32"/>
    <mergeCell ref="BB32:BW32"/>
    <mergeCell ref="BX31:CM31"/>
    <mergeCell ref="CN31:DC31"/>
    <mergeCell ref="A30:AD30"/>
    <mergeCell ref="AF30:AK30"/>
    <mergeCell ref="A31:AE31"/>
    <mergeCell ref="AF31:AK31"/>
    <mergeCell ref="AL31:BA31"/>
    <mergeCell ref="BB31:BW31"/>
    <mergeCell ref="AL30:BA30"/>
    <mergeCell ref="BB30:BW30"/>
    <mergeCell ref="BX25:CM25"/>
    <mergeCell ref="CN25:DC25"/>
    <mergeCell ref="BX30:CM30"/>
    <mergeCell ref="CN30:DC30"/>
    <mergeCell ref="BX29:CM29"/>
    <mergeCell ref="CN29:DC29"/>
    <mergeCell ref="BX26:CM26"/>
    <mergeCell ref="CN26:DC26"/>
    <mergeCell ref="BX27:CM27"/>
    <mergeCell ref="CN27:DC27"/>
    <mergeCell ref="A25:AE25"/>
    <mergeCell ref="AF25:AK25"/>
    <mergeCell ref="AL25:BA25"/>
    <mergeCell ref="BB25:BW25"/>
    <mergeCell ref="BX23:CM23"/>
    <mergeCell ref="CN23:DC23"/>
    <mergeCell ref="A22:AE22"/>
    <mergeCell ref="AF22:AK22"/>
    <mergeCell ref="A23:AE23"/>
    <mergeCell ref="AF23:AK23"/>
    <mergeCell ref="AL23:BA23"/>
    <mergeCell ref="BB23:BW23"/>
    <mergeCell ref="AL22:BA22"/>
    <mergeCell ref="BB22:BW22"/>
    <mergeCell ref="BX20:CM20"/>
    <mergeCell ref="CN20:DC20"/>
    <mergeCell ref="BX21:CM21"/>
    <mergeCell ref="CN21:DC21"/>
    <mergeCell ref="BX22:CM22"/>
    <mergeCell ref="CN22:DC22"/>
    <mergeCell ref="A21:AE21"/>
    <mergeCell ref="AF21:AK21"/>
    <mergeCell ref="AL21:BA21"/>
    <mergeCell ref="BB21:BW21"/>
    <mergeCell ref="A20:AE20"/>
    <mergeCell ref="AF20:AK20"/>
    <mergeCell ref="AL20:BA20"/>
    <mergeCell ref="BB20:BW20"/>
    <mergeCell ref="BX19:CM19"/>
    <mergeCell ref="CN19:DC19"/>
    <mergeCell ref="A18:AE18"/>
    <mergeCell ref="AF18:AK18"/>
    <mergeCell ref="A19:AE19"/>
    <mergeCell ref="AF19:AK19"/>
    <mergeCell ref="AL19:BA19"/>
    <mergeCell ref="BB19:BW19"/>
    <mergeCell ref="AL18:BA18"/>
    <mergeCell ref="BB18:BW18"/>
    <mergeCell ref="BX16:CM16"/>
    <mergeCell ref="CN16:DC16"/>
    <mergeCell ref="BX17:CM17"/>
    <mergeCell ref="CN17:DC17"/>
    <mergeCell ref="BX18:CM18"/>
    <mergeCell ref="CN18:DC18"/>
    <mergeCell ref="A17:AE17"/>
    <mergeCell ref="AF17:AK17"/>
    <mergeCell ref="AL17:BA17"/>
    <mergeCell ref="BB17:BW17"/>
    <mergeCell ref="A16:AE16"/>
    <mergeCell ref="AF16:AK16"/>
    <mergeCell ref="AL16:BA16"/>
    <mergeCell ref="BB16:BW16"/>
    <mergeCell ref="CN11:DC11"/>
    <mergeCell ref="A13:DC13"/>
    <mergeCell ref="A15:AE15"/>
    <mergeCell ref="AF15:AK15"/>
    <mergeCell ref="AL15:BA15"/>
    <mergeCell ref="BB15:BW15"/>
    <mergeCell ref="BX15:CM15"/>
    <mergeCell ref="CN15:DC15"/>
    <mergeCell ref="A9:BW9"/>
    <mergeCell ref="CE9:CM9"/>
    <mergeCell ref="CN9:DC9"/>
    <mergeCell ref="CN10:DC10"/>
    <mergeCell ref="CD7:CM7"/>
    <mergeCell ref="CN7:DC7"/>
    <mergeCell ref="S8:BW8"/>
    <mergeCell ref="CD8:CM8"/>
    <mergeCell ref="CN8:DC8"/>
    <mergeCell ref="AJ6:AZ6"/>
    <mergeCell ref="BA6:BE6"/>
    <mergeCell ref="BF6:BG6"/>
    <mergeCell ref="CN6:DC6"/>
    <mergeCell ref="A3:CM3"/>
    <mergeCell ref="CN4:DC4"/>
    <mergeCell ref="CN5:DC5"/>
    <mergeCell ref="BH1:DC1"/>
    <mergeCell ref="A29:AE29"/>
    <mergeCell ref="AF29:AK29"/>
    <mergeCell ref="AL29:BA29"/>
    <mergeCell ref="BB29:BW29"/>
    <mergeCell ref="A26:AE26"/>
    <mergeCell ref="AF26:AK26"/>
    <mergeCell ref="AL26:BA26"/>
    <mergeCell ref="BB26:BW26"/>
    <mergeCell ref="A27:AE27"/>
    <mergeCell ref="AF27:AK27"/>
    <mergeCell ref="AL27:BA27"/>
    <mergeCell ref="BB27:BW27"/>
    <mergeCell ref="BX28:CM28"/>
    <mergeCell ref="CN28:DC28"/>
    <mergeCell ref="A28:AE28"/>
    <mergeCell ref="AF28:AK28"/>
    <mergeCell ref="AL28:BA28"/>
    <mergeCell ref="BB28:BW28"/>
  </mergeCells>
  <printOptions/>
  <pageMargins left="0.27569444444444446" right="0.11805555555555555" top="0.5902777777777778" bottom="0.19652777777777777" header="0.19652777777777777" footer="0.5118055555555555"/>
  <pageSetup horizontalDpi="300" verticalDpi="300" orientation="portrait" paperSize="9" scale="50" r:id="rId1"/>
  <headerFooter alignWithMargins="0">
    <oddHeader>&amp;R&amp;"Times New Roman,Обычный"&amp;7Подготовлено с использованием системы КонсультантПлюс</oddHeader>
  </headerFooter>
  <rowBreaks count="1" manualBreakCount="1">
    <brk id="45" max="255" man="1"/>
  </rowBreaks>
</worksheet>
</file>

<file path=xl/worksheets/sheet2.xml><?xml version="1.0" encoding="utf-8"?>
<worksheet xmlns="http://schemas.openxmlformats.org/spreadsheetml/2006/main" xmlns:r="http://schemas.openxmlformats.org/officeDocument/2006/relationships">
  <dimension ref="A2:IV252"/>
  <sheetViews>
    <sheetView view="pageBreakPreview" zoomScale="75" zoomScaleNormal="75" zoomScaleSheetLayoutView="75" workbookViewId="0" topLeftCell="A1">
      <pane xSplit="36" ySplit="9" topLeftCell="AK10" activePane="bottomRight" state="frozen"/>
      <selection pane="topLeft" activeCell="A1" sqref="A1"/>
      <selection pane="topRight" activeCell="AK1" sqref="AK1"/>
      <selection pane="bottomLeft" activeCell="A13" sqref="A13"/>
      <selection pane="bottomRight" activeCell="AK54" sqref="AK54:AS54"/>
    </sheetView>
  </sheetViews>
  <sheetFormatPr defaultColWidth="9.00390625" defaultRowHeight="12.75"/>
  <cols>
    <col min="1" max="1" width="0.12890625" style="1" customWidth="1"/>
    <col min="2" max="29" width="0.875" style="1" customWidth="1"/>
    <col min="30" max="30" width="56.375" style="1" customWidth="1"/>
    <col min="31" max="36" width="0.875" style="1" customWidth="1"/>
    <col min="37" max="44" width="2.00390625" style="1" customWidth="1"/>
    <col min="45" max="45" width="24.125" style="1" customWidth="1"/>
    <col min="46" max="57" width="0.875" style="1" customWidth="1"/>
    <col min="58" max="58" width="14.125" style="1" customWidth="1"/>
    <col min="59" max="74" width="0" style="1" hidden="1" customWidth="1"/>
    <col min="75" max="84" width="0.875" style="1" customWidth="1"/>
    <col min="85" max="85" width="14.25390625" style="1" customWidth="1"/>
    <col min="86" max="94" width="1.00390625" style="1" customWidth="1"/>
    <col min="95" max="95" width="18.125" style="1" customWidth="1"/>
    <col min="96" max="107" width="0" style="1" hidden="1" customWidth="1"/>
    <col min="108" max="16384" width="0.875" style="1" customWidth="1"/>
  </cols>
  <sheetData>
    <row r="2" spans="86:95" ht="11.25">
      <c r="CH2" s="258" t="s">
        <v>160</v>
      </c>
      <c r="CI2" s="258"/>
      <c r="CJ2" s="258"/>
      <c r="CK2" s="258"/>
      <c r="CL2" s="258"/>
      <c r="CM2" s="258"/>
      <c r="CN2" s="258"/>
      <c r="CO2" s="258"/>
      <c r="CP2" s="258"/>
      <c r="CQ2" s="258"/>
    </row>
    <row r="3" spans="1:107" ht="18.75">
      <c r="A3" s="259" t="s">
        <v>161</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row>
    <row r="4" spans="41:55" ht="11.25">
      <c r="AO4" s="28"/>
      <c r="AP4" s="28"/>
      <c r="AQ4" s="28"/>
      <c r="AR4" s="28"/>
      <c r="AS4" s="28"/>
      <c r="AT4" s="28"/>
      <c r="AU4" s="28"/>
      <c r="AV4" s="28"/>
      <c r="AW4" s="28"/>
      <c r="AX4" s="28"/>
      <c r="AY4" s="28"/>
      <c r="AZ4" s="28"/>
      <c r="BA4" s="28"/>
      <c r="BB4" s="28"/>
      <c r="BC4" s="28"/>
    </row>
    <row r="5" spans="1:107" ht="22.5" customHeight="1">
      <c r="A5" s="260" t="s">
        <v>162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1" t="s">
        <v>354</v>
      </c>
      <c r="AF5" s="261"/>
      <c r="AG5" s="261"/>
      <c r="AH5" s="261"/>
      <c r="AI5" s="261"/>
      <c r="AJ5" s="261"/>
      <c r="AK5" s="261" t="s">
        <v>163</v>
      </c>
      <c r="AL5" s="261"/>
      <c r="AM5" s="261"/>
      <c r="AN5" s="261"/>
      <c r="AO5" s="261"/>
      <c r="AP5" s="261"/>
      <c r="AQ5" s="261"/>
      <c r="AR5" s="261"/>
      <c r="AS5" s="261"/>
      <c r="AT5" s="261" t="s">
        <v>164</v>
      </c>
      <c r="AU5" s="261"/>
      <c r="AV5" s="261"/>
      <c r="AW5" s="261"/>
      <c r="AX5" s="261"/>
      <c r="AY5" s="261"/>
      <c r="AZ5" s="261"/>
      <c r="BA5" s="261"/>
      <c r="BB5" s="261"/>
      <c r="BC5" s="261"/>
      <c r="BD5" s="261"/>
      <c r="BE5" s="261"/>
      <c r="BF5" s="261"/>
      <c r="BG5" s="261"/>
      <c r="BH5" s="261"/>
      <c r="BI5" s="261"/>
      <c r="BJ5" s="261"/>
      <c r="BK5" s="261" t="s">
        <v>165</v>
      </c>
      <c r="BL5" s="261"/>
      <c r="BM5" s="261"/>
      <c r="BN5" s="261"/>
      <c r="BO5" s="261"/>
      <c r="BP5" s="261"/>
      <c r="BQ5" s="261"/>
      <c r="BR5" s="261"/>
      <c r="BS5" s="261"/>
      <c r="BT5" s="261"/>
      <c r="BU5" s="261"/>
      <c r="BV5" s="261"/>
      <c r="BW5" s="261" t="s">
        <v>357</v>
      </c>
      <c r="BX5" s="261"/>
      <c r="BY5" s="261"/>
      <c r="BZ5" s="261"/>
      <c r="CA5" s="261"/>
      <c r="CB5" s="261"/>
      <c r="CC5" s="261"/>
      <c r="CD5" s="261"/>
      <c r="CE5" s="261"/>
      <c r="CF5" s="261"/>
      <c r="CG5" s="261"/>
      <c r="CH5" s="262" t="s">
        <v>166</v>
      </c>
      <c r="CI5" s="262"/>
      <c r="CJ5" s="262"/>
      <c r="CK5" s="262"/>
      <c r="CL5" s="262"/>
      <c r="CM5" s="262"/>
      <c r="CN5" s="262"/>
      <c r="CO5" s="262"/>
      <c r="CP5" s="262"/>
      <c r="CQ5" s="262"/>
      <c r="CR5" s="262"/>
      <c r="CS5" s="262"/>
      <c r="CT5" s="262"/>
      <c r="CU5" s="262"/>
      <c r="CV5" s="262"/>
      <c r="CW5" s="262"/>
      <c r="CX5" s="262"/>
      <c r="CY5" s="262"/>
      <c r="CZ5" s="262"/>
      <c r="DA5" s="262"/>
      <c r="DB5" s="262"/>
      <c r="DC5" s="262"/>
    </row>
    <row r="6" spans="1:107" ht="52.5" customHeight="1">
      <c r="A6" s="260"/>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1"/>
      <c r="AF6" s="261"/>
      <c r="AG6" s="261"/>
      <c r="AH6" s="261"/>
      <c r="AI6" s="261"/>
      <c r="AJ6" s="261"/>
      <c r="AK6" s="261"/>
      <c r="AL6" s="261"/>
      <c r="AM6" s="261"/>
      <c r="AN6" s="261"/>
      <c r="AO6" s="261"/>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c r="BR6" s="261"/>
      <c r="BS6" s="261"/>
      <c r="BT6" s="261"/>
      <c r="BU6" s="261"/>
      <c r="BV6" s="261"/>
      <c r="BW6" s="261"/>
      <c r="BX6" s="261"/>
      <c r="BY6" s="261"/>
      <c r="BZ6" s="261"/>
      <c r="CA6" s="261"/>
      <c r="CB6" s="261"/>
      <c r="CC6" s="261"/>
      <c r="CD6" s="261"/>
      <c r="CE6" s="261"/>
      <c r="CF6" s="261"/>
      <c r="CG6" s="261"/>
      <c r="CH6" s="262"/>
      <c r="CI6" s="262"/>
      <c r="CJ6" s="262"/>
      <c r="CK6" s="262"/>
      <c r="CL6" s="262"/>
      <c r="CM6" s="262"/>
      <c r="CN6" s="262"/>
      <c r="CO6" s="262"/>
      <c r="CP6" s="262"/>
      <c r="CQ6" s="262"/>
      <c r="CR6" s="262"/>
      <c r="CS6" s="262"/>
      <c r="CT6" s="262"/>
      <c r="CU6" s="262"/>
      <c r="CV6" s="262"/>
      <c r="CW6" s="262"/>
      <c r="CX6" s="262"/>
      <c r="CY6" s="262"/>
      <c r="CZ6" s="262"/>
      <c r="DA6" s="262"/>
      <c r="DB6" s="262"/>
      <c r="DC6" s="262"/>
    </row>
    <row r="7" spans="1:107" ht="13.5" customHeight="1">
      <c r="A7" s="263">
        <v>1</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122">
        <v>2</v>
      </c>
      <c r="AF7" s="122"/>
      <c r="AG7" s="122"/>
      <c r="AH7" s="122"/>
      <c r="AI7" s="122"/>
      <c r="AJ7" s="122"/>
      <c r="AK7" s="122">
        <v>3</v>
      </c>
      <c r="AL7" s="122"/>
      <c r="AM7" s="122"/>
      <c r="AN7" s="122"/>
      <c r="AO7" s="122"/>
      <c r="AP7" s="122"/>
      <c r="AQ7" s="122"/>
      <c r="AR7" s="122"/>
      <c r="AS7" s="122"/>
      <c r="AT7" s="122">
        <v>4</v>
      </c>
      <c r="AU7" s="122"/>
      <c r="AV7" s="122"/>
      <c r="AW7" s="122"/>
      <c r="AX7" s="122"/>
      <c r="AY7" s="122"/>
      <c r="AZ7" s="122"/>
      <c r="BA7" s="122"/>
      <c r="BB7" s="122"/>
      <c r="BC7" s="122"/>
      <c r="BD7" s="122"/>
      <c r="BE7" s="122"/>
      <c r="BF7" s="122"/>
      <c r="BG7" s="122"/>
      <c r="BH7" s="122"/>
      <c r="BI7" s="122"/>
      <c r="BJ7" s="122"/>
      <c r="BK7" s="122">
        <v>5</v>
      </c>
      <c r="BL7" s="122"/>
      <c r="BM7" s="122"/>
      <c r="BN7" s="122"/>
      <c r="BO7" s="122"/>
      <c r="BP7" s="122"/>
      <c r="BQ7" s="122"/>
      <c r="BR7" s="122"/>
      <c r="BS7" s="122"/>
      <c r="BT7" s="122"/>
      <c r="BU7" s="122"/>
      <c r="BV7" s="122"/>
      <c r="BW7" s="122">
        <v>5</v>
      </c>
      <c r="BX7" s="122"/>
      <c r="BY7" s="122"/>
      <c r="BZ7" s="122"/>
      <c r="CA7" s="122"/>
      <c r="CB7" s="122"/>
      <c r="CC7" s="122"/>
      <c r="CD7" s="122"/>
      <c r="CE7" s="122"/>
      <c r="CF7" s="122"/>
      <c r="CG7" s="122"/>
      <c r="CH7" s="264">
        <v>6</v>
      </c>
      <c r="CI7" s="264"/>
      <c r="CJ7" s="264"/>
      <c r="CK7" s="264"/>
      <c r="CL7" s="264"/>
      <c r="CM7" s="264"/>
      <c r="CN7" s="264"/>
      <c r="CO7" s="264"/>
      <c r="CP7" s="264"/>
      <c r="CQ7" s="264"/>
      <c r="CR7" s="264"/>
      <c r="CS7" s="264"/>
      <c r="CT7" s="264"/>
      <c r="CU7" s="264"/>
      <c r="CV7" s="264"/>
      <c r="CW7" s="264"/>
      <c r="CX7" s="264"/>
      <c r="CY7" s="264"/>
      <c r="CZ7" s="264"/>
      <c r="DA7" s="264"/>
      <c r="DB7" s="264"/>
      <c r="DC7" s="264"/>
    </row>
    <row r="8" spans="1:107" s="30" customFormat="1" ht="18" customHeight="1">
      <c r="A8" s="29"/>
      <c r="B8" s="265" t="s">
        <v>167</v>
      </c>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6" t="s">
        <v>168</v>
      </c>
      <c r="AF8" s="266"/>
      <c r="AG8" s="266"/>
      <c r="AH8" s="266"/>
      <c r="AI8" s="266"/>
      <c r="AJ8" s="266"/>
      <c r="AK8" s="267" t="s">
        <v>361</v>
      </c>
      <c r="AL8" s="267"/>
      <c r="AM8" s="267"/>
      <c r="AN8" s="267"/>
      <c r="AO8" s="267"/>
      <c r="AP8" s="267"/>
      <c r="AQ8" s="267"/>
      <c r="AR8" s="267"/>
      <c r="AS8" s="267"/>
      <c r="AT8" s="268">
        <f>SUM(AT10:BJ66)</f>
        <v>12113276.469999999</v>
      </c>
      <c r="AU8" s="268"/>
      <c r="AV8" s="268"/>
      <c r="AW8" s="268"/>
      <c r="AX8" s="268"/>
      <c r="AY8" s="268"/>
      <c r="AZ8" s="268"/>
      <c r="BA8" s="268"/>
      <c r="BB8" s="268"/>
      <c r="BC8" s="268"/>
      <c r="BD8" s="268"/>
      <c r="BE8" s="268"/>
      <c r="BF8" s="268"/>
      <c r="BG8" s="268"/>
      <c r="BH8" s="268"/>
      <c r="BI8" s="268"/>
      <c r="BJ8" s="268"/>
      <c r="BK8" s="268" t="e">
        <f>SUM(#REF!+#REF!+#REF!+#REF!+#REF!+#REF!+#REF!+#REF!)</f>
        <v>#REF!</v>
      </c>
      <c r="BL8" s="268"/>
      <c r="BM8" s="268"/>
      <c r="BN8" s="268"/>
      <c r="BO8" s="268"/>
      <c r="BP8" s="268"/>
      <c r="BQ8" s="268"/>
      <c r="BR8" s="268"/>
      <c r="BS8" s="268"/>
      <c r="BT8" s="268"/>
      <c r="BU8" s="268"/>
      <c r="BV8" s="268"/>
      <c r="BW8" s="268">
        <f>BW10+BW11+BW12+BW13+BW15+BW16+BW17+BW18+BW19+BW20+BW22+BW23+BW24+BW26+BW27+BW28+BW29+BW30+BW32+BW33+BW34+BW35+BW36+BW37+BW38+BW39+BW46+BW48+BW50+BW52+BW55+BW56+BW57+BW60+BW61+BW64+BW65+BW66+BW47+BW58+BW25+BW40+BW41+BW43+BW49+BW59+BW44+BW51+BW53+BW54</f>
        <v>7854085.800000001</v>
      </c>
      <c r="BX8" s="268"/>
      <c r="BY8" s="268"/>
      <c r="BZ8" s="268"/>
      <c r="CA8" s="268"/>
      <c r="CB8" s="268"/>
      <c r="CC8" s="268"/>
      <c r="CD8" s="268"/>
      <c r="CE8" s="268"/>
      <c r="CF8" s="268"/>
      <c r="CG8" s="268"/>
      <c r="CH8" s="269">
        <f>AT8-BW8</f>
        <v>4259190.669999998</v>
      </c>
      <c r="CI8" s="269"/>
      <c r="CJ8" s="269"/>
      <c r="CK8" s="269"/>
      <c r="CL8" s="269"/>
      <c r="CM8" s="269"/>
      <c r="CN8" s="269"/>
      <c r="CO8" s="269"/>
      <c r="CP8" s="269"/>
      <c r="CQ8" s="269"/>
      <c r="CR8" s="269"/>
      <c r="CS8" s="269"/>
      <c r="CT8" s="269"/>
      <c r="CU8" s="269"/>
      <c r="CV8" s="269"/>
      <c r="CW8" s="269"/>
      <c r="CX8" s="269"/>
      <c r="CY8" s="269"/>
      <c r="CZ8" s="269"/>
      <c r="DA8" s="269"/>
      <c r="DB8" s="269"/>
      <c r="DC8" s="269"/>
    </row>
    <row r="9" spans="1:107" ht="14.25" customHeight="1">
      <c r="A9" s="31"/>
      <c r="B9" s="270" t="s">
        <v>362</v>
      </c>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1"/>
      <c r="AF9" s="271"/>
      <c r="AG9" s="271"/>
      <c r="AH9" s="271"/>
      <c r="AI9" s="271"/>
      <c r="AJ9" s="271"/>
      <c r="AK9" s="272"/>
      <c r="AL9" s="272"/>
      <c r="AM9" s="272"/>
      <c r="AN9" s="272"/>
      <c r="AO9" s="272"/>
      <c r="AP9" s="272"/>
      <c r="AQ9" s="272"/>
      <c r="AR9" s="272"/>
      <c r="AS9" s="272"/>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56"/>
      <c r="CI9" s="256"/>
      <c r="CJ9" s="256"/>
      <c r="CK9" s="256"/>
      <c r="CL9" s="256"/>
      <c r="CM9" s="256"/>
      <c r="CN9" s="256"/>
      <c r="CO9" s="256"/>
      <c r="CP9" s="256"/>
      <c r="CQ9" s="256"/>
      <c r="CR9" s="256"/>
      <c r="CS9" s="256"/>
      <c r="CT9" s="256"/>
      <c r="CU9" s="256"/>
      <c r="CV9" s="256"/>
      <c r="CW9" s="256"/>
      <c r="CX9" s="256"/>
      <c r="CY9" s="256"/>
      <c r="CZ9" s="256"/>
      <c r="DA9" s="256"/>
      <c r="DB9" s="256"/>
      <c r="DC9" s="256"/>
    </row>
    <row r="10" spans="1:107" ht="147" customHeight="1">
      <c r="A10" s="33"/>
      <c r="B10" s="257" t="s">
        <v>169</v>
      </c>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49" t="s">
        <v>168</v>
      </c>
      <c r="AF10" s="249"/>
      <c r="AG10" s="249"/>
      <c r="AH10" s="249"/>
      <c r="AI10" s="249"/>
      <c r="AJ10" s="249"/>
      <c r="AK10" s="250" t="s">
        <v>170</v>
      </c>
      <c r="AL10" s="250"/>
      <c r="AM10" s="250"/>
      <c r="AN10" s="250"/>
      <c r="AO10" s="250"/>
      <c r="AP10" s="250"/>
      <c r="AQ10" s="250"/>
      <c r="AR10" s="250"/>
      <c r="AS10" s="250"/>
      <c r="AT10" s="246">
        <v>619000</v>
      </c>
      <c r="AU10" s="246"/>
      <c r="AV10" s="246"/>
      <c r="AW10" s="246"/>
      <c r="AX10" s="246"/>
      <c r="AY10" s="246"/>
      <c r="AZ10" s="246"/>
      <c r="BA10" s="246"/>
      <c r="BB10" s="246"/>
      <c r="BC10" s="246"/>
      <c r="BD10" s="246"/>
      <c r="BE10" s="246"/>
      <c r="BF10" s="246"/>
      <c r="BG10" s="246"/>
      <c r="BH10" s="246"/>
      <c r="BI10" s="246"/>
      <c r="BJ10" s="246"/>
      <c r="BK10" s="246">
        <v>82400</v>
      </c>
      <c r="BL10" s="246"/>
      <c r="BM10" s="246"/>
      <c r="BN10" s="246"/>
      <c r="BO10" s="246"/>
      <c r="BP10" s="246"/>
      <c r="BQ10" s="246"/>
      <c r="BR10" s="246"/>
      <c r="BS10" s="246"/>
      <c r="BT10" s="246"/>
      <c r="BU10" s="246"/>
      <c r="BV10" s="246"/>
      <c r="BW10" s="246">
        <v>475082.74</v>
      </c>
      <c r="BX10" s="246"/>
      <c r="BY10" s="246"/>
      <c r="BZ10" s="246"/>
      <c r="CA10" s="246"/>
      <c r="CB10" s="246"/>
      <c r="CC10" s="246"/>
      <c r="CD10" s="246"/>
      <c r="CE10" s="246"/>
      <c r="CF10" s="246"/>
      <c r="CG10" s="246"/>
      <c r="CH10" s="246">
        <f>AT10-BW10</f>
        <v>143917.26</v>
      </c>
      <c r="CI10" s="246"/>
      <c r="CJ10" s="246"/>
      <c r="CK10" s="246"/>
      <c r="CL10" s="246"/>
      <c r="CM10" s="246"/>
      <c r="CN10" s="246"/>
      <c r="CO10" s="246"/>
      <c r="CP10" s="246"/>
      <c r="CQ10" s="246"/>
      <c r="CR10" s="256"/>
      <c r="CS10" s="256"/>
      <c r="CT10" s="256"/>
      <c r="CU10" s="256"/>
      <c r="CV10" s="256"/>
      <c r="CW10" s="256"/>
      <c r="CX10" s="256"/>
      <c r="CY10" s="256"/>
      <c r="CZ10" s="256"/>
      <c r="DA10" s="256"/>
      <c r="DB10" s="256"/>
      <c r="DC10" s="256"/>
    </row>
    <row r="11" spans="1:107" ht="168.75" customHeight="1">
      <c r="A11" s="33"/>
      <c r="B11" s="257" t="s">
        <v>175</v>
      </c>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49" t="s">
        <v>168</v>
      </c>
      <c r="AF11" s="249"/>
      <c r="AG11" s="249"/>
      <c r="AH11" s="249"/>
      <c r="AI11" s="249"/>
      <c r="AJ11" s="249"/>
      <c r="AK11" s="250" t="s">
        <v>176</v>
      </c>
      <c r="AL11" s="250"/>
      <c r="AM11" s="250"/>
      <c r="AN11" s="250"/>
      <c r="AO11" s="250"/>
      <c r="AP11" s="250"/>
      <c r="AQ11" s="250"/>
      <c r="AR11" s="250"/>
      <c r="AS11" s="250"/>
      <c r="AT11" s="246">
        <v>171300</v>
      </c>
      <c r="AU11" s="246"/>
      <c r="AV11" s="246"/>
      <c r="AW11" s="246"/>
      <c r="AX11" s="246"/>
      <c r="AY11" s="246"/>
      <c r="AZ11" s="246"/>
      <c r="BA11" s="246"/>
      <c r="BB11" s="246"/>
      <c r="BC11" s="246"/>
      <c r="BD11" s="246"/>
      <c r="BE11" s="246"/>
      <c r="BF11" s="246"/>
      <c r="BG11" s="246"/>
      <c r="BH11" s="246"/>
      <c r="BI11" s="246"/>
      <c r="BJ11" s="246"/>
      <c r="BK11" s="246">
        <v>28000</v>
      </c>
      <c r="BL11" s="246"/>
      <c r="BM11" s="246"/>
      <c r="BN11" s="246"/>
      <c r="BO11" s="246"/>
      <c r="BP11" s="246"/>
      <c r="BQ11" s="246"/>
      <c r="BR11" s="246"/>
      <c r="BS11" s="246"/>
      <c r="BT11" s="246"/>
      <c r="BU11" s="246"/>
      <c r="BV11" s="246"/>
      <c r="BW11" s="246">
        <v>128861.72</v>
      </c>
      <c r="BX11" s="246"/>
      <c r="BY11" s="246"/>
      <c r="BZ11" s="246"/>
      <c r="CA11" s="246"/>
      <c r="CB11" s="246"/>
      <c r="CC11" s="246"/>
      <c r="CD11" s="246"/>
      <c r="CE11" s="246"/>
      <c r="CF11" s="246"/>
      <c r="CG11" s="246"/>
      <c r="CH11" s="246">
        <f>AT11-BW11</f>
        <v>42438.28</v>
      </c>
      <c r="CI11" s="246"/>
      <c r="CJ11" s="246"/>
      <c r="CK11" s="246"/>
      <c r="CL11" s="246"/>
      <c r="CM11" s="246"/>
      <c r="CN11" s="246"/>
      <c r="CO11" s="246"/>
      <c r="CP11" s="246"/>
      <c r="CQ11" s="246"/>
      <c r="CR11" s="256"/>
      <c r="CS11" s="256"/>
      <c r="CT11" s="256"/>
      <c r="CU11" s="256"/>
      <c r="CV11" s="256"/>
      <c r="CW11" s="256"/>
      <c r="CX11" s="256"/>
      <c r="CY11" s="256"/>
      <c r="CZ11" s="256"/>
      <c r="DA11" s="256"/>
      <c r="DB11" s="256"/>
      <c r="DC11" s="256"/>
    </row>
    <row r="12" spans="1:107" ht="148.5" customHeight="1">
      <c r="A12" s="33"/>
      <c r="B12" s="257" t="s">
        <v>177</v>
      </c>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49" t="s">
        <v>168</v>
      </c>
      <c r="AF12" s="249"/>
      <c r="AG12" s="249"/>
      <c r="AH12" s="249"/>
      <c r="AI12" s="249"/>
      <c r="AJ12" s="249"/>
      <c r="AK12" s="250" t="s">
        <v>178</v>
      </c>
      <c r="AL12" s="250"/>
      <c r="AM12" s="250"/>
      <c r="AN12" s="250"/>
      <c r="AO12" s="250"/>
      <c r="AP12" s="250"/>
      <c r="AQ12" s="250"/>
      <c r="AR12" s="250"/>
      <c r="AS12" s="250"/>
      <c r="AT12" s="246">
        <v>50000</v>
      </c>
      <c r="AU12" s="246"/>
      <c r="AV12" s="246"/>
      <c r="AW12" s="246"/>
      <c r="AX12" s="246"/>
      <c r="AY12" s="246"/>
      <c r="AZ12" s="246"/>
      <c r="BA12" s="246"/>
      <c r="BB12" s="246"/>
      <c r="BC12" s="246"/>
      <c r="BD12" s="246"/>
      <c r="BE12" s="246"/>
      <c r="BF12" s="246"/>
      <c r="BG12" s="246"/>
      <c r="BH12" s="246"/>
      <c r="BI12" s="246"/>
      <c r="BJ12" s="246"/>
      <c r="BK12" s="246">
        <v>28000</v>
      </c>
      <c r="BL12" s="246"/>
      <c r="BM12" s="246"/>
      <c r="BN12" s="246"/>
      <c r="BO12" s="246"/>
      <c r="BP12" s="246"/>
      <c r="BQ12" s="246"/>
      <c r="BR12" s="246"/>
      <c r="BS12" s="246"/>
      <c r="BT12" s="246"/>
      <c r="BU12" s="246"/>
      <c r="BV12" s="246"/>
      <c r="BW12" s="246">
        <v>49116.78</v>
      </c>
      <c r="BX12" s="246"/>
      <c r="BY12" s="246"/>
      <c r="BZ12" s="246"/>
      <c r="CA12" s="246"/>
      <c r="CB12" s="246"/>
      <c r="CC12" s="246"/>
      <c r="CD12" s="246"/>
      <c r="CE12" s="246"/>
      <c r="CF12" s="246"/>
      <c r="CG12" s="246"/>
      <c r="CH12" s="246">
        <f>AT12-BW12</f>
        <v>883.2200000000012</v>
      </c>
      <c r="CI12" s="246"/>
      <c r="CJ12" s="246"/>
      <c r="CK12" s="246"/>
      <c r="CL12" s="246"/>
      <c r="CM12" s="246"/>
      <c r="CN12" s="246"/>
      <c r="CO12" s="246"/>
      <c r="CP12" s="246"/>
      <c r="CQ12" s="246"/>
      <c r="CR12" s="256"/>
      <c r="CS12" s="256"/>
      <c r="CT12" s="256"/>
      <c r="CU12" s="256"/>
      <c r="CV12" s="256"/>
      <c r="CW12" s="256"/>
      <c r="CX12" s="256"/>
      <c r="CY12" s="256"/>
      <c r="CZ12" s="256"/>
      <c r="DA12" s="256"/>
      <c r="DB12" s="256"/>
      <c r="DC12" s="256"/>
    </row>
    <row r="13" spans="1:107" ht="174.75" customHeight="1">
      <c r="A13" s="33"/>
      <c r="B13" s="257" t="s">
        <v>248</v>
      </c>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49" t="s">
        <v>168</v>
      </c>
      <c r="AF13" s="249"/>
      <c r="AG13" s="249"/>
      <c r="AH13" s="249"/>
      <c r="AI13" s="249"/>
      <c r="AJ13" s="249"/>
      <c r="AK13" s="250" t="s">
        <v>247</v>
      </c>
      <c r="AL13" s="250"/>
      <c r="AM13" s="250"/>
      <c r="AN13" s="250"/>
      <c r="AO13" s="250"/>
      <c r="AP13" s="250"/>
      <c r="AQ13" s="250"/>
      <c r="AR13" s="250"/>
      <c r="AS13" s="250"/>
      <c r="AT13" s="246">
        <v>14700</v>
      </c>
      <c r="AU13" s="246"/>
      <c r="AV13" s="246"/>
      <c r="AW13" s="246"/>
      <c r="AX13" s="246"/>
      <c r="AY13" s="246"/>
      <c r="AZ13" s="246"/>
      <c r="BA13" s="246"/>
      <c r="BB13" s="246"/>
      <c r="BC13" s="246"/>
      <c r="BD13" s="246"/>
      <c r="BE13" s="246"/>
      <c r="BF13" s="246"/>
      <c r="BG13" s="246"/>
      <c r="BH13" s="246"/>
      <c r="BI13" s="246"/>
      <c r="BJ13" s="246"/>
      <c r="BK13" s="246">
        <v>28000</v>
      </c>
      <c r="BL13" s="246"/>
      <c r="BM13" s="246"/>
      <c r="BN13" s="246"/>
      <c r="BO13" s="246"/>
      <c r="BP13" s="246"/>
      <c r="BQ13" s="246"/>
      <c r="BR13" s="246"/>
      <c r="BS13" s="246"/>
      <c r="BT13" s="246"/>
      <c r="BU13" s="246"/>
      <c r="BV13" s="246"/>
      <c r="BW13" s="246">
        <v>14265.17</v>
      </c>
      <c r="BX13" s="246"/>
      <c r="BY13" s="246"/>
      <c r="BZ13" s="246"/>
      <c r="CA13" s="246"/>
      <c r="CB13" s="246"/>
      <c r="CC13" s="246"/>
      <c r="CD13" s="246"/>
      <c r="CE13" s="246"/>
      <c r="CF13" s="246"/>
      <c r="CG13" s="246"/>
      <c r="CH13" s="246">
        <f>AT13-BW13</f>
        <v>434.8299999999999</v>
      </c>
      <c r="CI13" s="246"/>
      <c r="CJ13" s="246"/>
      <c r="CK13" s="246"/>
      <c r="CL13" s="246"/>
      <c r="CM13" s="246"/>
      <c r="CN13" s="246"/>
      <c r="CO13" s="246"/>
      <c r="CP13" s="246"/>
      <c r="CQ13" s="246"/>
      <c r="CR13" s="256"/>
      <c r="CS13" s="256"/>
      <c r="CT13" s="256"/>
      <c r="CU13" s="256"/>
      <c r="CV13" s="256"/>
      <c r="CW13" s="256"/>
      <c r="CX13" s="256"/>
      <c r="CY13" s="256"/>
      <c r="CZ13" s="256"/>
      <c r="DA13" s="256"/>
      <c r="DB13" s="256"/>
      <c r="DC13" s="256"/>
    </row>
    <row r="14" spans="1:107" ht="206.25" customHeight="1">
      <c r="A14" s="33"/>
      <c r="B14" s="257" t="s">
        <v>185</v>
      </c>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49" t="s">
        <v>168</v>
      </c>
      <c r="AF14" s="249"/>
      <c r="AG14" s="249"/>
      <c r="AH14" s="249"/>
      <c r="AI14" s="249"/>
      <c r="AJ14" s="249"/>
      <c r="AK14" s="250" t="s">
        <v>212</v>
      </c>
      <c r="AL14" s="250"/>
      <c r="AM14" s="250"/>
      <c r="AN14" s="250"/>
      <c r="AO14" s="250"/>
      <c r="AP14" s="250"/>
      <c r="AQ14" s="250"/>
      <c r="AR14" s="250"/>
      <c r="AS14" s="250"/>
      <c r="AT14" s="246">
        <v>1000</v>
      </c>
      <c r="AU14" s="246"/>
      <c r="AV14" s="246"/>
      <c r="AW14" s="246"/>
      <c r="AX14" s="246"/>
      <c r="AY14" s="246"/>
      <c r="AZ14" s="246"/>
      <c r="BA14" s="246"/>
      <c r="BB14" s="246"/>
      <c r="BC14" s="246"/>
      <c r="BD14" s="246"/>
      <c r="BE14" s="246"/>
      <c r="BF14" s="246"/>
      <c r="BG14" s="246"/>
      <c r="BH14" s="246"/>
      <c r="BI14" s="246"/>
      <c r="BJ14" s="246"/>
      <c r="BK14" s="246">
        <v>28000</v>
      </c>
      <c r="BL14" s="246"/>
      <c r="BM14" s="246"/>
      <c r="BN14" s="246"/>
      <c r="BO14" s="246"/>
      <c r="BP14" s="246"/>
      <c r="BQ14" s="246"/>
      <c r="BR14" s="246"/>
      <c r="BS14" s="246"/>
      <c r="BT14" s="246"/>
      <c r="BU14" s="246"/>
      <c r="BV14" s="246"/>
      <c r="BW14" s="246" t="s">
        <v>12</v>
      </c>
      <c r="BX14" s="246"/>
      <c r="BY14" s="246"/>
      <c r="BZ14" s="246"/>
      <c r="CA14" s="246"/>
      <c r="CB14" s="246"/>
      <c r="CC14" s="246"/>
      <c r="CD14" s="246"/>
      <c r="CE14" s="246"/>
      <c r="CF14" s="246"/>
      <c r="CG14" s="246"/>
      <c r="CH14" s="246">
        <f>AT14</f>
        <v>1000</v>
      </c>
      <c r="CI14" s="246"/>
      <c r="CJ14" s="246"/>
      <c r="CK14" s="246"/>
      <c r="CL14" s="246"/>
      <c r="CM14" s="246"/>
      <c r="CN14" s="246"/>
      <c r="CO14" s="246"/>
      <c r="CP14" s="246"/>
      <c r="CQ14" s="246"/>
      <c r="CR14" s="256"/>
      <c r="CS14" s="256"/>
      <c r="CT14" s="256"/>
      <c r="CU14" s="256"/>
      <c r="CV14" s="256"/>
      <c r="CW14" s="256"/>
      <c r="CX14" s="256"/>
      <c r="CY14" s="256"/>
      <c r="CZ14" s="256"/>
      <c r="DA14" s="256"/>
      <c r="DB14" s="256"/>
      <c r="DC14" s="256"/>
    </row>
    <row r="15" spans="1:107" ht="236.25" customHeight="1">
      <c r="A15" s="33"/>
      <c r="B15" s="257" t="s">
        <v>186</v>
      </c>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49" t="s">
        <v>168</v>
      </c>
      <c r="AF15" s="249"/>
      <c r="AG15" s="249"/>
      <c r="AH15" s="249"/>
      <c r="AI15" s="249"/>
      <c r="AJ15" s="249"/>
      <c r="AK15" s="250" t="s">
        <v>187</v>
      </c>
      <c r="AL15" s="250"/>
      <c r="AM15" s="250"/>
      <c r="AN15" s="250"/>
      <c r="AO15" s="250"/>
      <c r="AP15" s="250"/>
      <c r="AQ15" s="250"/>
      <c r="AR15" s="250"/>
      <c r="AS15" s="250"/>
      <c r="AT15" s="246">
        <v>5000</v>
      </c>
      <c r="AU15" s="246"/>
      <c r="AV15" s="246"/>
      <c r="AW15" s="246"/>
      <c r="AX15" s="246"/>
      <c r="AY15" s="246"/>
      <c r="AZ15" s="246"/>
      <c r="BA15" s="246"/>
      <c r="BB15" s="246"/>
      <c r="BC15" s="246"/>
      <c r="BD15" s="246"/>
      <c r="BE15" s="246"/>
      <c r="BF15" s="246"/>
      <c r="BG15" s="246"/>
      <c r="BH15" s="246"/>
      <c r="BI15" s="246"/>
      <c r="BJ15" s="246"/>
      <c r="BK15" s="246">
        <v>28000</v>
      </c>
      <c r="BL15" s="246"/>
      <c r="BM15" s="246"/>
      <c r="BN15" s="246"/>
      <c r="BO15" s="246"/>
      <c r="BP15" s="246"/>
      <c r="BQ15" s="246"/>
      <c r="BR15" s="246"/>
      <c r="BS15" s="246"/>
      <c r="BT15" s="246"/>
      <c r="BU15" s="246"/>
      <c r="BV15" s="246"/>
      <c r="BW15" s="246">
        <v>5000</v>
      </c>
      <c r="BX15" s="246"/>
      <c r="BY15" s="246"/>
      <c r="BZ15" s="246"/>
      <c r="CA15" s="246"/>
      <c r="CB15" s="246"/>
      <c r="CC15" s="246"/>
      <c r="CD15" s="246"/>
      <c r="CE15" s="246"/>
      <c r="CF15" s="246"/>
      <c r="CG15" s="246"/>
      <c r="CH15" s="246" t="s">
        <v>12</v>
      </c>
      <c r="CI15" s="246"/>
      <c r="CJ15" s="246"/>
      <c r="CK15" s="246"/>
      <c r="CL15" s="246"/>
      <c r="CM15" s="246"/>
      <c r="CN15" s="246"/>
      <c r="CO15" s="246"/>
      <c r="CP15" s="246"/>
      <c r="CQ15" s="246"/>
      <c r="CR15" s="256"/>
      <c r="CS15" s="256"/>
      <c r="CT15" s="256"/>
      <c r="CU15" s="256"/>
      <c r="CV15" s="256"/>
      <c r="CW15" s="256"/>
      <c r="CX15" s="256"/>
      <c r="CY15" s="256"/>
      <c r="CZ15" s="256"/>
      <c r="DA15" s="256"/>
      <c r="DB15" s="256"/>
      <c r="DC15" s="256"/>
    </row>
    <row r="16" spans="1:107" ht="170.25" customHeight="1">
      <c r="A16" s="33"/>
      <c r="B16" s="257" t="s">
        <v>188</v>
      </c>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49" t="s">
        <v>168</v>
      </c>
      <c r="AF16" s="249"/>
      <c r="AG16" s="249"/>
      <c r="AH16" s="249"/>
      <c r="AI16" s="249"/>
      <c r="AJ16" s="249"/>
      <c r="AK16" s="250" t="s">
        <v>189</v>
      </c>
      <c r="AL16" s="250"/>
      <c r="AM16" s="250"/>
      <c r="AN16" s="250"/>
      <c r="AO16" s="250"/>
      <c r="AP16" s="250"/>
      <c r="AQ16" s="250"/>
      <c r="AR16" s="250"/>
      <c r="AS16" s="250"/>
      <c r="AT16" s="246">
        <v>2177000</v>
      </c>
      <c r="AU16" s="246"/>
      <c r="AV16" s="246"/>
      <c r="AW16" s="246"/>
      <c r="AX16" s="246"/>
      <c r="AY16" s="246"/>
      <c r="AZ16" s="246"/>
      <c r="BA16" s="246"/>
      <c r="BB16" s="246"/>
      <c r="BC16" s="246"/>
      <c r="BD16" s="246"/>
      <c r="BE16" s="246"/>
      <c r="BF16" s="246"/>
      <c r="BG16" s="246"/>
      <c r="BH16" s="246"/>
      <c r="BI16" s="246"/>
      <c r="BJ16" s="246"/>
      <c r="BK16" s="246">
        <v>312100</v>
      </c>
      <c r="BL16" s="246"/>
      <c r="BM16" s="246"/>
      <c r="BN16" s="246"/>
      <c r="BO16" s="246"/>
      <c r="BP16" s="246"/>
      <c r="BQ16" s="246"/>
      <c r="BR16" s="246"/>
      <c r="BS16" s="246"/>
      <c r="BT16" s="246"/>
      <c r="BU16" s="246"/>
      <c r="BV16" s="246"/>
      <c r="BW16" s="246">
        <v>1582948.92</v>
      </c>
      <c r="BX16" s="246"/>
      <c r="BY16" s="246"/>
      <c r="BZ16" s="246"/>
      <c r="CA16" s="246"/>
      <c r="CB16" s="246"/>
      <c r="CC16" s="246"/>
      <c r="CD16" s="246"/>
      <c r="CE16" s="246"/>
      <c r="CF16" s="246"/>
      <c r="CG16" s="246"/>
      <c r="CH16" s="246">
        <f aca="true" t="shared" si="0" ref="CH16:CH24">AT16-BW16</f>
        <v>594051.0800000001</v>
      </c>
      <c r="CI16" s="246"/>
      <c r="CJ16" s="246"/>
      <c r="CK16" s="246"/>
      <c r="CL16" s="246"/>
      <c r="CM16" s="246"/>
      <c r="CN16" s="246"/>
      <c r="CO16" s="246"/>
      <c r="CP16" s="246"/>
      <c r="CQ16" s="246"/>
      <c r="CR16" s="256"/>
      <c r="CS16" s="256"/>
      <c r="CT16" s="256"/>
      <c r="CU16" s="256"/>
      <c r="CV16" s="256"/>
      <c r="CW16" s="256"/>
      <c r="CX16" s="256"/>
      <c r="CY16" s="256"/>
      <c r="CZ16" s="256"/>
      <c r="DA16" s="256"/>
      <c r="DB16" s="256"/>
      <c r="DC16" s="256"/>
    </row>
    <row r="17" spans="1:107" ht="194.25" customHeight="1">
      <c r="A17" s="33"/>
      <c r="B17" s="257" t="s">
        <v>192</v>
      </c>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49" t="s">
        <v>168</v>
      </c>
      <c r="AF17" s="249"/>
      <c r="AG17" s="249"/>
      <c r="AH17" s="249"/>
      <c r="AI17" s="249"/>
      <c r="AJ17" s="249"/>
      <c r="AK17" s="250" t="s">
        <v>193</v>
      </c>
      <c r="AL17" s="250"/>
      <c r="AM17" s="250"/>
      <c r="AN17" s="250"/>
      <c r="AO17" s="250"/>
      <c r="AP17" s="250"/>
      <c r="AQ17" s="250"/>
      <c r="AR17" s="250"/>
      <c r="AS17" s="250"/>
      <c r="AT17" s="246">
        <v>618700</v>
      </c>
      <c r="AU17" s="246"/>
      <c r="AV17" s="246"/>
      <c r="AW17" s="246"/>
      <c r="AX17" s="246"/>
      <c r="AY17" s="246"/>
      <c r="AZ17" s="246"/>
      <c r="BA17" s="246"/>
      <c r="BB17" s="246"/>
      <c r="BC17" s="246"/>
      <c r="BD17" s="246"/>
      <c r="BE17" s="246"/>
      <c r="BF17" s="246"/>
      <c r="BG17" s="246"/>
      <c r="BH17" s="246"/>
      <c r="BI17" s="246"/>
      <c r="BJ17" s="246"/>
      <c r="BK17" s="246">
        <v>69500</v>
      </c>
      <c r="BL17" s="246"/>
      <c r="BM17" s="246"/>
      <c r="BN17" s="246"/>
      <c r="BO17" s="246"/>
      <c r="BP17" s="246"/>
      <c r="BQ17" s="246"/>
      <c r="BR17" s="246"/>
      <c r="BS17" s="246"/>
      <c r="BT17" s="246"/>
      <c r="BU17" s="246"/>
      <c r="BV17" s="246"/>
      <c r="BW17" s="246">
        <v>505271.75</v>
      </c>
      <c r="BX17" s="246"/>
      <c r="BY17" s="246"/>
      <c r="BZ17" s="246"/>
      <c r="CA17" s="246"/>
      <c r="CB17" s="246"/>
      <c r="CC17" s="246"/>
      <c r="CD17" s="246"/>
      <c r="CE17" s="246"/>
      <c r="CF17" s="246"/>
      <c r="CG17" s="246"/>
      <c r="CH17" s="246">
        <f t="shared" si="0"/>
        <v>113428.25</v>
      </c>
      <c r="CI17" s="246"/>
      <c r="CJ17" s="246"/>
      <c r="CK17" s="246"/>
      <c r="CL17" s="246"/>
      <c r="CM17" s="246"/>
      <c r="CN17" s="246"/>
      <c r="CO17" s="246"/>
      <c r="CP17" s="246"/>
      <c r="CQ17" s="246"/>
      <c r="CR17" s="256"/>
      <c r="CS17" s="256"/>
      <c r="CT17" s="256"/>
      <c r="CU17" s="256"/>
      <c r="CV17" s="256"/>
      <c r="CW17" s="256"/>
      <c r="CX17" s="256"/>
      <c r="CY17" s="256"/>
      <c r="CZ17" s="256"/>
      <c r="DA17" s="256"/>
      <c r="DB17" s="256"/>
      <c r="DC17" s="256"/>
    </row>
    <row r="18" spans="1:107" ht="161.25" customHeight="1">
      <c r="A18" s="33"/>
      <c r="B18" s="257" t="s">
        <v>194</v>
      </c>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49" t="s">
        <v>168</v>
      </c>
      <c r="AF18" s="249"/>
      <c r="AG18" s="249"/>
      <c r="AH18" s="249"/>
      <c r="AI18" s="249"/>
      <c r="AJ18" s="249"/>
      <c r="AK18" s="250" t="s">
        <v>195</v>
      </c>
      <c r="AL18" s="250"/>
      <c r="AM18" s="250"/>
      <c r="AN18" s="250"/>
      <c r="AO18" s="250"/>
      <c r="AP18" s="250"/>
      <c r="AQ18" s="250"/>
      <c r="AR18" s="250"/>
      <c r="AS18" s="250"/>
      <c r="AT18" s="246">
        <v>150000</v>
      </c>
      <c r="AU18" s="246"/>
      <c r="AV18" s="246"/>
      <c r="AW18" s="246"/>
      <c r="AX18" s="246"/>
      <c r="AY18" s="246"/>
      <c r="AZ18" s="246"/>
      <c r="BA18" s="246"/>
      <c r="BB18" s="246"/>
      <c r="BC18" s="246"/>
      <c r="BD18" s="246"/>
      <c r="BE18" s="246"/>
      <c r="BF18" s="246"/>
      <c r="BG18" s="246"/>
      <c r="BH18" s="246"/>
      <c r="BI18" s="246"/>
      <c r="BJ18" s="246"/>
      <c r="BK18" s="246">
        <v>69500</v>
      </c>
      <c r="BL18" s="246"/>
      <c r="BM18" s="246"/>
      <c r="BN18" s="246"/>
      <c r="BO18" s="246"/>
      <c r="BP18" s="246"/>
      <c r="BQ18" s="246"/>
      <c r="BR18" s="246"/>
      <c r="BS18" s="246"/>
      <c r="BT18" s="246"/>
      <c r="BU18" s="246"/>
      <c r="BV18" s="246"/>
      <c r="BW18" s="246">
        <v>147841.44</v>
      </c>
      <c r="BX18" s="246"/>
      <c r="BY18" s="246"/>
      <c r="BZ18" s="246"/>
      <c r="CA18" s="246"/>
      <c r="CB18" s="246"/>
      <c r="CC18" s="246"/>
      <c r="CD18" s="246"/>
      <c r="CE18" s="246"/>
      <c r="CF18" s="246"/>
      <c r="CG18" s="246"/>
      <c r="CH18" s="246">
        <f t="shared" si="0"/>
        <v>2158.5599999999977</v>
      </c>
      <c r="CI18" s="246"/>
      <c r="CJ18" s="246"/>
      <c r="CK18" s="246"/>
      <c r="CL18" s="246"/>
      <c r="CM18" s="246"/>
      <c r="CN18" s="246"/>
      <c r="CO18" s="246"/>
      <c r="CP18" s="246"/>
      <c r="CQ18" s="246"/>
      <c r="CR18" s="256"/>
      <c r="CS18" s="256"/>
      <c r="CT18" s="256"/>
      <c r="CU18" s="256"/>
      <c r="CV18" s="256"/>
      <c r="CW18" s="256"/>
      <c r="CX18" s="256"/>
      <c r="CY18" s="256"/>
      <c r="CZ18" s="256"/>
      <c r="DA18" s="256"/>
      <c r="DB18" s="256"/>
      <c r="DC18" s="256"/>
    </row>
    <row r="19" spans="1:107" ht="184.5" customHeight="1">
      <c r="A19" s="33"/>
      <c r="B19" s="257" t="s">
        <v>250</v>
      </c>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49" t="s">
        <v>168</v>
      </c>
      <c r="AF19" s="249"/>
      <c r="AG19" s="249"/>
      <c r="AH19" s="249"/>
      <c r="AI19" s="249"/>
      <c r="AJ19" s="249"/>
      <c r="AK19" s="250" t="s">
        <v>249</v>
      </c>
      <c r="AL19" s="250"/>
      <c r="AM19" s="250"/>
      <c r="AN19" s="250"/>
      <c r="AO19" s="250"/>
      <c r="AP19" s="250"/>
      <c r="AQ19" s="250"/>
      <c r="AR19" s="250"/>
      <c r="AS19" s="250"/>
      <c r="AT19" s="246">
        <v>45300</v>
      </c>
      <c r="AU19" s="246"/>
      <c r="AV19" s="246"/>
      <c r="AW19" s="246"/>
      <c r="AX19" s="246"/>
      <c r="AY19" s="246"/>
      <c r="AZ19" s="246"/>
      <c r="BA19" s="246"/>
      <c r="BB19" s="246"/>
      <c r="BC19" s="246"/>
      <c r="BD19" s="246"/>
      <c r="BE19" s="246"/>
      <c r="BF19" s="246"/>
      <c r="BG19" s="246"/>
      <c r="BH19" s="246"/>
      <c r="BI19" s="246"/>
      <c r="BJ19" s="246"/>
      <c r="BK19" s="246">
        <v>69500</v>
      </c>
      <c r="BL19" s="246"/>
      <c r="BM19" s="246"/>
      <c r="BN19" s="246"/>
      <c r="BO19" s="246"/>
      <c r="BP19" s="246"/>
      <c r="BQ19" s="246"/>
      <c r="BR19" s="246"/>
      <c r="BS19" s="246"/>
      <c r="BT19" s="246"/>
      <c r="BU19" s="246"/>
      <c r="BV19" s="246"/>
      <c r="BW19" s="246">
        <v>43784.7</v>
      </c>
      <c r="BX19" s="246"/>
      <c r="BY19" s="246"/>
      <c r="BZ19" s="246"/>
      <c r="CA19" s="246"/>
      <c r="CB19" s="246"/>
      <c r="CC19" s="246"/>
      <c r="CD19" s="246"/>
      <c r="CE19" s="246"/>
      <c r="CF19" s="246"/>
      <c r="CG19" s="246"/>
      <c r="CH19" s="246">
        <f>AT19-BW19</f>
        <v>1515.300000000003</v>
      </c>
      <c r="CI19" s="246"/>
      <c r="CJ19" s="246"/>
      <c r="CK19" s="246"/>
      <c r="CL19" s="246"/>
      <c r="CM19" s="246"/>
      <c r="CN19" s="246"/>
      <c r="CO19" s="246"/>
      <c r="CP19" s="246"/>
      <c r="CQ19" s="246"/>
      <c r="CR19" s="256"/>
      <c r="CS19" s="256"/>
      <c r="CT19" s="256"/>
      <c r="CU19" s="256"/>
      <c r="CV19" s="256"/>
      <c r="CW19" s="256"/>
      <c r="CX19" s="256"/>
      <c r="CY19" s="256"/>
      <c r="CZ19" s="256"/>
      <c r="DA19" s="256"/>
      <c r="DB19" s="256"/>
      <c r="DC19" s="256"/>
    </row>
    <row r="20" spans="1:107" s="13" customFormat="1" ht="144" customHeight="1">
      <c r="A20" s="34"/>
      <c r="B20" s="273" t="s">
        <v>196</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49" t="s">
        <v>168</v>
      </c>
      <c r="AF20" s="249"/>
      <c r="AG20" s="249"/>
      <c r="AH20" s="249"/>
      <c r="AI20" s="249"/>
      <c r="AJ20" s="249"/>
      <c r="AK20" s="250" t="s">
        <v>197</v>
      </c>
      <c r="AL20" s="250"/>
      <c r="AM20" s="250"/>
      <c r="AN20" s="250"/>
      <c r="AO20" s="250"/>
      <c r="AP20" s="250"/>
      <c r="AQ20" s="250"/>
      <c r="AR20" s="250"/>
      <c r="AS20" s="250"/>
      <c r="AT20" s="246">
        <v>56000</v>
      </c>
      <c r="AU20" s="246"/>
      <c r="AV20" s="246"/>
      <c r="AW20" s="246"/>
      <c r="AX20" s="246"/>
      <c r="AY20" s="246"/>
      <c r="AZ20" s="246"/>
      <c r="BA20" s="246"/>
      <c r="BB20" s="246"/>
      <c r="BC20" s="246"/>
      <c r="BD20" s="246"/>
      <c r="BE20" s="246"/>
      <c r="BF20" s="246"/>
      <c r="BG20" s="246"/>
      <c r="BH20" s="246"/>
      <c r="BI20" s="246"/>
      <c r="BJ20" s="246"/>
      <c r="BK20" s="246">
        <v>15000</v>
      </c>
      <c r="BL20" s="246"/>
      <c r="BM20" s="246"/>
      <c r="BN20" s="246"/>
      <c r="BO20" s="246"/>
      <c r="BP20" s="246"/>
      <c r="BQ20" s="246"/>
      <c r="BR20" s="246"/>
      <c r="BS20" s="246"/>
      <c r="BT20" s="246"/>
      <c r="BU20" s="246"/>
      <c r="BV20" s="246"/>
      <c r="BW20" s="246">
        <v>35064.62</v>
      </c>
      <c r="BX20" s="246"/>
      <c r="BY20" s="246"/>
      <c r="BZ20" s="246"/>
      <c r="CA20" s="246"/>
      <c r="CB20" s="246"/>
      <c r="CC20" s="246"/>
      <c r="CD20" s="246"/>
      <c r="CE20" s="246"/>
      <c r="CF20" s="246"/>
      <c r="CG20" s="246"/>
      <c r="CH20" s="246">
        <f t="shared" si="0"/>
        <v>20935.379999999997</v>
      </c>
      <c r="CI20" s="246"/>
      <c r="CJ20" s="246"/>
      <c r="CK20" s="246"/>
      <c r="CL20" s="246"/>
      <c r="CM20" s="246"/>
      <c r="CN20" s="246"/>
      <c r="CO20" s="246"/>
      <c r="CP20" s="246"/>
      <c r="CQ20" s="246"/>
      <c r="CR20" s="256"/>
      <c r="CS20" s="256"/>
      <c r="CT20" s="256"/>
      <c r="CU20" s="256"/>
      <c r="CV20" s="256"/>
      <c r="CW20" s="256"/>
      <c r="CX20" s="256"/>
      <c r="CY20" s="256"/>
      <c r="CZ20" s="256"/>
      <c r="DA20" s="256"/>
      <c r="DB20" s="256"/>
      <c r="DC20" s="256"/>
    </row>
    <row r="21" spans="1:107" s="13" customFormat="1" ht="144" customHeight="1">
      <c r="A21" s="34"/>
      <c r="B21" s="273" t="s">
        <v>198</v>
      </c>
      <c r="C21" s="273"/>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49" t="s">
        <v>168</v>
      </c>
      <c r="AF21" s="249"/>
      <c r="AG21" s="249"/>
      <c r="AH21" s="249"/>
      <c r="AI21" s="249"/>
      <c r="AJ21" s="249"/>
      <c r="AK21" s="250" t="s">
        <v>199</v>
      </c>
      <c r="AL21" s="250"/>
      <c r="AM21" s="250"/>
      <c r="AN21" s="250"/>
      <c r="AO21" s="250"/>
      <c r="AP21" s="250"/>
      <c r="AQ21" s="250"/>
      <c r="AR21" s="250"/>
      <c r="AS21" s="250"/>
      <c r="AT21" s="246">
        <v>2300</v>
      </c>
      <c r="AU21" s="246"/>
      <c r="AV21" s="246"/>
      <c r="AW21" s="246"/>
      <c r="AX21" s="246"/>
      <c r="AY21" s="246"/>
      <c r="AZ21" s="246"/>
      <c r="BA21" s="246"/>
      <c r="BB21" s="246"/>
      <c r="BC21" s="246"/>
      <c r="BD21" s="246"/>
      <c r="BE21" s="246"/>
      <c r="BF21" s="246"/>
      <c r="BG21" s="246"/>
      <c r="BH21" s="246"/>
      <c r="BI21" s="246"/>
      <c r="BJ21" s="246"/>
      <c r="BK21" s="246">
        <v>15000</v>
      </c>
      <c r="BL21" s="246"/>
      <c r="BM21" s="246"/>
      <c r="BN21" s="246"/>
      <c r="BO21" s="246"/>
      <c r="BP21" s="246"/>
      <c r="BQ21" s="246"/>
      <c r="BR21" s="246"/>
      <c r="BS21" s="246"/>
      <c r="BT21" s="246"/>
      <c r="BU21" s="246"/>
      <c r="BV21" s="246"/>
      <c r="BW21" s="246" t="s">
        <v>12</v>
      </c>
      <c r="BX21" s="246"/>
      <c r="BY21" s="246"/>
      <c r="BZ21" s="246"/>
      <c r="CA21" s="246"/>
      <c r="CB21" s="246"/>
      <c r="CC21" s="246"/>
      <c r="CD21" s="246"/>
      <c r="CE21" s="246"/>
      <c r="CF21" s="246"/>
      <c r="CG21" s="246"/>
      <c r="CH21" s="246">
        <f>AT21</f>
        <v>2300</v>
      </c>
      <c r="CI21" s="246"/>
      <c r="CJ21" s="246"/>
      <c r="CK21" s="246"/>
      <c r="CL21" s="246"/>
      <c r="CM21" s="246"/>
      <c r="CN21" s="246"/>
      <c r="CO21" s="246"/>
      <c r="CP21" s="246"/>
      <c r="CQ21" s="246"/>
      <c r="CR21" s="256"/>
      <c r="CS21" s="256"/>
      <c r="CT21" s="256"/>
      <c r="CU21" s="256"/>
      <c r="CV21" s="256"/>
      <c r="CW21" s="256"/>
      <c r="CX21" s="256"/>
      <c r="CY21" s="256"/>
      <c r="CZ21" s="256"/>
      <c r="DA21" s="256"/>
      <c r="DB21" s="256"/>
      <c r="DC21" s="256"/>
    </row>
    <row r="22" spans="1:107" ht="147.75" customHeight="1">
      <c r="A22" s="33"/>
      <c r="B22" s="273" t="s">
        <v>200</v>
      </c>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49" t="s">
        <v>168</v>
      </c>
      <c r="AF22" s="249"/>
      <c r="AG22" s="249"/>
      <c r="AH22" s="249"/>
      <c r="AI22" s="249"/>
      <c r="AJ22" s="249"/>
      <c r="AK22" s="250" t="s">
        <v>201</v>
      </c>
      <c r="AL22" s="250"/>
      <c r="AM22" s="250"/>
      <c r="AN22" s="250"/>
      <c r="AO22" s="250"/>
      <c r="AP22" s="250"/>
      <c r="AQ22" s="250"/>
      <c r="AR22" s="250"/>
      <c r="AS22" s="250"/>
      <c r="AT22" s="246">
        <v>35000</v>
      </c>
      <c r="AU22" s="246"/>
      <c r="AV22" s="246"/>
      <c r="AW22" s="246"/>
      <c r="AX22" s="246"/>
      <c r="AY22" s="246"/>
      <c r="AZ22" s="246"/>
      <c r="BA22" s="246"/>
      <c r="BB22" s="246"/>
      <c r="BC22" s="246"/>
      <c r="BD22" s="246"/>
      <c r="BE22" s="246"/>
      <c r="BF22" s="246"/>
      <c r="BG22" s="246"/>
      <c r="BH22" s="246"/>
      <c r="BI22" s="246"/>
      <c r="BJ22" s="246"/>
      <c r="BK22" s="246">
        <v>20000</v>
      </c>
      <c r="BL22" s="246"/>
      <c r="BM22" s="246"/>
      <c r="BN22" s="246"/>
      <c r="BO22" s="246"/>
      <c r="BP22" s="246"/>
      <c r="BQ22" s="246"/>
      <c r="BR22" s="246"/>
      <c r="BS22" s="246"/>
      <c r="BT22" s="246"/>
      <c r="BU22" s="246"/>
      <c r="BV22" s="246"/>
      <c r="BW22" s="246">
        <v>17191.18</v>
      </c>
      <c r="BX22" s="246"/>
      <c r="BY22" s="246"/>
      <c r="BZ22" s="246"/>
      <c r="CA22" s="246"/>
      <c r="CB22" s="246"/>
      <c r="CC22" s="246"/>
      <c r="CD22" s="246"/>
      <c r="CE22" s="246"/>
      <c r="CF22" s="246"/>
      <c r="CG22" s="246"/>
      <c r="CH22" s="246">
        <f t="shared" si="0"/>
        <v>17808.82</v>
      </c>
      <c r="CI22" s="246"/>
      <c r="CJ22" s="246"/>
      <c r="CK22" s="246"/>
      <c r="CL22" s="246"/>
      <c r="CM22" s="246"/>
      <c r="CN22" s="246"/>
      <c r="CO22" s="246"/>
      <c r="CP22" s="246"/>
      <c r="CQ22" s="246"/>
      <c r="CR22" s="256"/>
      <c r="CS22" s="256"/>
      <c r="CT22" s="256"/>
      <c r="CU22" s="256"/>
      <c r="CV22" s="256"/>
      <c r="CW22" s="256"/>
      <c r="CX22" s="256"/>
      <c r="CY22" s="256"/>
      <c r="CZ22" s="256"/>
      <c r="DA22" s="256"/>
      <c r="DB22" s="256"/>
      <c r="DC22" s="256"/>
    </row>
    <row r="23" spans="1:107" ht="159" customHeight="1">
      <c r="A23" s="33"/>
      <c r="B23" s="273" t="s">
        <v>202</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49" t="s">
        <v>168</v>
      </c>
      <c r="AF23" s="249"/>
      <c r="AG23" s="249"/>
      <c r="AH23" s="249"/>
      <c r="AI23" s="249"/>
      <c r="AJ23" s="249"/>
      <c r="AK23" s="250" t="s">
        <v>203</v>
      </c>
      <c r="AL23" s="250"/>
      <c r="AM23" s="250"/>
      <c r="AN23" s="250"/>
      <c r="AO23" s="250"/>
      <c r="AP23" s="250"/>
      <c r="AQ23" s="250"/>
      <c r="AR23" s="250"/>
      <c r="AS23" s="250"/>
      <c r="AT23" s="247">
        <v>59300</v>
      </c>
      <c r="AU23" s="247"/>
      <c r="AV23" s="247"/>
      <c r="AW23" s="247"/>
      <c r="AX23" s="247"/>
      <c r="AY23" s="247"/>
      <c r="AZ23" s="247"/>
      <c r="BA23" s="247"/>
      <c r="BB23" s="247"/>
      <c r="BC23" s="247"/>
      <c r="BD23" s="247"/>
      <c r="BE23" s="247"/>
      <c r="BF23" s="247"/>
      <c r="BG23" s="247"/>
      <c r="BH23" s="36"/>
      <c r="BI23" s="36"/>
      <c r="BJ23" s="37"/>
      <c r="BK23" s="274">
        <v>0</v>
      </c>
      <c r="BL23" s="274"/>
      <c r="BM23" s="274"/>
      <c r="BN23" s="274"/>
      <c r="BO23" s="274"/>
      <c r="BP23" s="274"/>
      <c r="BQ23" s="274"/>
      <c r="BR23" s="274"/>
      <c r="BS23" s="274"/>
      <c r="BT23" s="274"/>
      <c r="BU23" s="274"/>
      <c r="BV23" s="274"/>
      <c r="BW23" s="246">
        <v>44005.12</v>
      </c>
      <c r="BX23" s="246"/>
      <c r="BY23" s="246"/>
      <c r="BZ23" s="246"/>
      <c r="CA23" s="246"/>
      <c r="CB23" s="246"/>
      <c r="CC23" s="246"/>
      <c r="CD23" s="246"/>
      <c r="CE23" s="246"/>
      <c r="CF23" s="246"/>
      <c r="CG23" s="246"/>
      <c r="CH23" s="246">
        <f t="shared" si="0"/>
        <v>15294.879999999997</v>
      </c>
      <c r="CI23" s="246"/>
      <c r="CJ23" s="246"/>
      <c r="CK23" s="246"/>
      <c r="CL23" s="246"/>
      <c r="CM23" s="246"/>
      <c r="CN23" s="246"/>
      <c r="CO23" s="246"/>
      <c r="CP23" s="246"/>
      <c r="CQ23" s="246"/>
      <c r="CR23" s="247"/>
      <c r="CS23" s="247"/>
      <c r="CT23" s="247"/>
      <c r="CU23" s="247"/>
      <c r="CV23" s="247"/>
      <c r="CW23" s="247"/>
      <c r="CX23" s="247"/>
      <c r="CY23" s="247"/>
      <c r="CZ23" s="247"/>
      <c r="DA23" s="247"/>
      <c r="DB23" s="247"/>
      <c r="DC23" s="38"/>
    </row>
    <row r="24" spans="1:107" ht="156.75" customHeight="1">
      <c r="A24" s="33"/>
      <c r="B24" s="273" t="s">
        <v>204</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49" t="s">
        <v>168</v>
      </c>
      <c r="AF24" s="249"/>
      <c r="AG24" s="249"/>
      <c r="AH24" s="249"/>
      <c r="AI24" s="249"/>
      <c r="AJ24" s="249"/>
      <c r="AK24" s="250" t="s">
        <v>205</v>
      </c>
      <c r="AL24" s="250"/>
      <c r="AM24" s="250"/>
      <c r="AN24" s="250"/>
      <c r="AO24" s="250"/>
      <c r="AP24" s="250"/>
      <c r="AQ24" s="250"/>
      <c r="AR24" s="250"/>
      <c r="AS24" s="250"/>
      <c r="AT24" s="247">
        <v>168400</v>
      </c>
      <c r="AU24" s="247"/>
      <c r="AV24" s="247"/>
      <c r="AW24" s="247"/>
      <c r="AX24" s="247"/>
      <c r="AY24" s="247"/>
      <c r="AZ24" s="247"/>
      <c r="BA24" s="247"/>
      <c r="BB24" s="247"/>
      <c r="BC24" s="247"/>
      <c r="BD24" s="247"/>
      <c r="BE24" s="247"/>
      <c r="BF24" s="247"/>
      <c r="BG24" s="247"/>
      <c r="BH24" s="36"/>
      <c r="BI24" s="36"/>
      <c r="BJ24" s="37"/>
      <c r="BK24" s="274">
        <v>43000</v>
      </c>
      <c r="BL24" s="274"/>
      <c r="BM24" s="274"/>
      <c r="BN24" s="274"/>
      <c r="BO24" s="274"/>
      <c r="BP24" s="274"/>
      <c r="BQ24" s="274"/>
      <c r="BR24" s="274"/>
      <c r="BS24" s="274"/>
      <c r="BT24" s="274"/>
      <c r="BU24" s="274"/>
      <c r="BV24" s="274"/>
      <c r="BW24" s="246">
        <v>126669.59</v>
      </c>
      <c r="BX24" s="246"/>
      <c r="BY24" s="246"/>
      <c r="BZ24" s="246"/>
      <c r="CA24" s="246"/>
      <c r="CB24" s="246"/>
      <c r="CC24" s="246"/>
      <c r="CD24" s="246"/>
      <c r="CE24" s="246"/>
      <c r="CF24" s="246"/>
      <c r="CG24" s="246"/>
      <c r="CH24" s="246">
        <f t="shared" si="0"/>
        <v>41730.41</v>
      </c>
      <c r="CI24" s="246"/>
      <c r="CJ24" s="246"/>
      <c r="CK24" s="246"/>
      <c r="CL24" s="246"/>
      <c r="CM24" s="246"/>
      <c r="CN24" s="246"/>
      <c r="CO24" s="246"/>
      <c r="CP24" s="246"/>
      <c r="CQ24" s="246"/>
      <c r="CR24" s="247"/>
      <c r="CS24" s="247"/>
      <c r="CT24" s="247"/>
      <c r="CU24" s="247"/>
      <c r="CV24" s="247"/>
      <c r="CW24" s="247"/>
      <c r="CX24" s="247"/>
      <c r="CY24" s="247"/>
      <c r="CZ24" s="247"/>
      <c r="DA24" s="247"/>
      <c r="DB24" s="247"/>
      <c r="DC24" s="38"/>
    </row>
    <row r="25" spans="1:107" ht="153.75" customHeight="1">
      <c r="A25" s="33"/>
      <c r="B25" s="273" t="s">
        <v>206</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49" t="s">
        <v>168</v>
      </c>
      <c r="AF25" s="249"/>
      <c r="AG25" s="249"/>
      <c r="AH25" s="249"/>
      <c r="AI25" s="249"/>
      <c r="AJ25" s="249"/>
      <c r="AK25" s="250" t="s">
        <v>207</v>
      </c>
      <c r="AL25" s="250"/>
      <c r="AM25" s="250"/>
      <c r="AN25" s="250"/>
      <c r="AO25" s="250"/>
      <c r="AP25" s="250"/>
      <c r="AQ25" s="250"/>
      <c r="AR25" s="250"/>
      <c r="AS25" s="250"/>
      <c r="AT25" s="247">
        <v>2000</v>
      </c>
      <c r="AU25" s="247"/>
      <c r="AV25" s="247"/>
      <c r="AW25" s="247"/>
      <c r="AX25" s="247"/>
      <c r="AY25" s="247"/>
      <c r="AZ25" s="247"/>
      <c r="BA25" s="247"/>
      <c r="BB25" s="247"/>
      <c r="BC25" s="247"/>
      <c r="BD25" s="247"/>
      <c r="BE25" s="247"/>
      <c r="BF25" s="247"/>
      <c r="BG25" s="247"/>
      <c r="BH25" s="36"/>
      <c r="BI25" s="36"/>
      <c r="BJ25" s="37"/>
      <c r="BK25" s="274">
        <v>43000</v>
      </c>
      <c r="BL25" s="274"/>
      <c r="BM25" s="274"/>
      <c r="BN25" s="274"/>
      <c r="BO25" s="274"/>
      <c r="BP25" s="274"/>
      <c r="BQ25" s="274"/>
      <c r="BR25" s="274"/>
      <c r="BS25" s="274"/>
      <c r="BT25" s="274"/>
      <c r="BU25" s="274"/>
      <c r="BV25" s="274"/>
      <c r="BW25" s="246">
        <v>7.96</v>
      </c>
      <c r="BX25" s="246"/>
      <c r="BY25" s="246"/>
      <c r="BZ25" s="246"/>
      <c r="CA25" s="246"/>
      <c r="CB25" s="246"/>
      <c r="CC25" s="246"/>
      <c r="CD25" s="246"/>
      <c r="CE25" s="246"/>
      <c r="CF25" s="246"/>
      <c r="CG25" s="246"/>
      <c r="CH25" s="246">
        <f>AT25-BW25</f>
        <v>1992.04</v>
      </c>
      <c r="CI25" s="246"/>
      <c r="CJ25" s="246"/>
      <c r="CK25" s="246"/>
      <c r="CL25" s="246"/>
      <c r="CM25" s="246"/>
      <c r="CN25" s="246"/>
      <c r="CO25" s="246"/>
      <c r="CP25" s="246"/>
      <c r="CQ25" s="246"/>
      <c r="CR25" s="247"/>
      <c r="CS25" s="247"/>
      <c r="CT25" s="247"/>
      <c r="CU25" s="247"/>
      <c r="CV25" s="247"/>
      <c r="CW25" s="247"/>
      <c r="CX25" s="247"/>
      <c r="CY25" s="247"/>
      <c r="CZ25" s="247"/>
      <c r="DA25" s="247"/>
      <c r="DB25" s="247"/>
      <c r="DC25" s="38"/>
    </row>
    <row r="26" spans="1:107" ht="154.5" customHeight="1">
      <c r="A26" s="33"/>
      <c r="B26" s="273" t="s">
        <v>208</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49" t="s">
        <v>168</v>
      </c>
      <c r="AF26" s="249"/>
      <c r="AG26" s="249"/>
      <c r="AH26" s="249"/>
      <c r="AI26" s="249"/>
      <c r="AJ26" s="249"/>
      <c r="AK26" s="250" t="s">
        <v>209</v>
      </c>
      <c r="AL26" s="250"/>
      <c r="AM26" s="250"/>
      <c r="AN26" s="250"/>
      <c r="AO26" s="250"/>
      <c r="AP26" s="250"/>
      <c r="AQ26" s="250"/>
      <c r="AR26" s="250"/>
      <c r="AS26" s="250"/>
      <c r="AT26" s="247">
        <v>64800</v>
      </c>
      <c r="AU26" s="247"/>
      <c r="AV26" s="247"/>
      <c r="AW26" s="247"/>
      <c r="AX26" s="247"/>
      <c r="AY26" s="247"/>
      <c r="AZ26" s="247"/>
      <c r="BA26" s="247"/>
      <c r="BB26" s="247"/>
      <c r="BC26" s="247"/>
      <c r="BD26" s="247"/>
      <c r="BE26" s="247"/>
      <c r="BF26" s="247"/>
      <c r="BG26" s="39"/>
      <c r="BH26" s="39"/>
      <c r="BI26" s="39"/>
      <c r="BJ26" s="39"/>
      <c r="BK26" s="246">
        <v>88000</v>
      </c>
      <c r="BL26" s="246"/>
      <c r="BM26" s="246"/>
      <c r="BN26" s="246"/>
      <c r="BO26" s="246"/>
      <c r="BP26" s="246"/>
      <c r="BQ26" s="246"/>
      <c r="BR26" s="246"/>
      <c r="BS26" s="246"/>
      <c r="BT26" s="246"/>
      <c r="BU26" s="246"/>
      <c r="BV26" s="246"/>
      <c r="BW26" s="246">
        <v>64364.62</v>
      </c>
      <c r="BX26" s="246"/>
      <c r="BY26" s="246"/>
      <c r="BZ26" s="246"/>
      <c r="CA26" s="246"/>
      <c r="CB26" s="246"/>
      <c r="CC26" s="246"/>
      <c r="CD26" s="246"/>
      <c r="CE26" s="246"/>
      <c r="CF26" s="246"/>
      <c r="CG26" s="246"/>
      <c r="CH26" s="246">
        <f>AT26-BW26</f>
        <v>435.3799999999974</v>
      </c>
      <c r="CI26" s="246"/>
      <c r="CJ26" s="246"/>
      <c r="CK26" s="246"/>
      <c r="CL26" s="246"/>
      <c r="CM26" s="246"/>
      <c r="CN26" s="246"/>
      <c r="CO26" s="246"/>
      <c r="CP26" s="246"/>
      <c r="CQ26" s="246"/>
      <c r="CR26" s="275"/>
      <c r="CS26" s="275"/>
      <c r="CT26" s="275"/>
      <c r="CU26" s="275"/>
      <c r="CV26" s="275"/>
      <c r="CW26" s="275"/>
      <c r="CX26" s="275"/>
      <c r="CY26" s="275"/>
      <c r="CZ26" s="275"/>
      <c r="DA26" s="275"/>
      <c r="DB26" s="275"/>
      <c r="DC26" s="40"/>
    </row>
    <row r="27" spans="1:107" ht="154.5" customHeight="1">
      <c r="A27" s="33"/>
      <c r="B27" s="273" t="s">
        <v>210</v>
      </c>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49" t="s">
        <v>168</v>
      </c>
      <c r="AF27" s="249"/>
      <c r="AG27" s="249"/>
      <c r="AH27" s="249"/>
      <c r="AI27" s="249"/>
      <c r="AJ27" s="249"/>
      <c r="AK27" s="250" t="s">
        <v>211</v>
      </c>
      <c r="AL27" s="250"/>
      <c r="AM27" s="250"/>
      <c r="AN27" s="250"/>
      <c r="AO27" s="250"/>
      <c r="AP27" s="250"/>
      <c r="AQ27" s="250"/>
      <c r="AR27" s="250"/>
      <c r="AS27" s="250"/>
      <c r="AT27" s="247">
        <v>306200</v>
      </c>
      <c r="AU27" s="247"/>
      <c r="AV27" s="247"/>
      <c r="AW27" s="247"/>
      <c r="AX27" s="247"/>
      <c r="AY27" s="247"/>
      <c r="AZ27" s="247"/>
      <c r="BA27" s="247"/>
      <c r="BB27" s="247"/>
      <c r="BC27" s="247"/>
      <c r="BD27" s="247"/>
      <c r="BE27" s="247"/>
      <c r="BF27" s="247"/>
      <c r="BG27" s="39"/>
      <c r="BH27" s="39"/>
      <c r="BI27" s="39"/>
      <c r="BJ27" s="39"/>
      <c r="BK27" s="246">
        <v>88000</v>
      </c>
      <c r="BL27" s="246"/>
      <c r="BM27" s="246"/>
      <c r="BN27" s="246"/>
      <c r="BO27" s="246"/>
      <c r="BP27" s="246"/>
      <c r="BQ27" s="246"/>
      <c r="BR27" s="246"/>
      <c r="BS27" s="246"/>
      <c r="BT27" s="246"/>
      <c r="BU27" s="246"/>
      <c r="BV27" s="246"/>
      <c r="BW27" s="246">
        <v>195818.57</v>
      </c>
      <c r="BX27" s="246"/>
      <c r="BY27" s="246"/>
      <c r="BZ27" s="246"/>
      <c r="CA27" s="246"/>
      <c r="CB27" s="246"/>
      <c r="CC27" s="246"/>
      <c r="CD27" s="246"/>
      <c r="CE27" s="246"/>
      <c r="CF27" s="246"/>
      <c r="CG27" s="246"/>
      <c r="CH27" s="246">
        <f>AT27-BW27</f>
        <v>110381.43</v>
      </c>
      <c r="CI27" s="246"/>
      <c r="CJ27" s="246"/>
      <c r="CK27" s="246"/>
      <c r="CL27" s="246"/>
      <c r="CM27" s="246"/>
      <c r="CN27" s="246"/>
      <c r="CO27" s="246"/>
      <c r="CP27" s="246"/>
      <c r="CQ27" s="246"/>
      <c r="CR27" s="275"/>
      <c r="CS27" s="275"/>
      <c r="CT27" s="275"/>
      <c r="CU27" s="275"/>
      <c r="CV27" s="275"/>
      <c r="CW27" s="275"/>
      <c r="CX27" s="275"/>
      <c r="CY27" s="275"/>
      <c r="CZ27" s="275"/>
      <c r="DA27" s="275"/>
      <c r="DB27" s="275"/>
      <c r="DC27" s="40"/>
    </row>
    <row r="28" spans="1:107" ht="118.5" customHeight="1">
      <c r="A28" s="33"/>
      <c r="B28" s="273" t="s">
        <v>213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49" t="s">
        <v>168</v>
      </c>
      <c r="AF28" s="249"/>
      <c r="AG28" s="249"/>
      <c r="AH28" s="249"/>
      <c r="AI28" s="249"/>
      <c r="AJ28" s="249"/>
      <c r="AK28" s="250" t="s">
        <v>214</v>
      </c>
      <c r="AL28" s="250"/>
      <c r="AM28" s="250"/>
      <c r="AN28" s="250"/>
      <c r="AO28" s="250"/>
      <c r="AP28" s="250"/>
      <c r="AQ28" s="250"/>
      <c r="AR28" s="250"/>
      <c r="AS28" s="250"/>
      <c r="AT28" s="275">
        <v>30000</v>
      </c>
      <c r="AU28" s="275"/>
      <c r="AV28" s="275"/>
      <c r="AW28" s="275"/>
      <c r="AX28" s="275"/>
      <c r="AY28" s="275"/>
      <c r="AZ28" s="275"/>
      <c r="BA28" s="275"/>
      <c r="BB28" s="275"/>
      <c r="BC28" s="275"/>
      <c r="BD28" s="275"/>
      <c r="BE28" s="275"/>
      <c r="BF28" s="275"/>
      <c r="BG28" s="39"/>
      <c r="BH28" s="39"/>
      <c r="BI28" s="39"/>
      <c r="BJ28" s="39"/>
      <c r="BK28" s="246">
        <v>88000</v>
      </c>
      <c r="BL28" s="246"/>
      <c r="BM28" s="246"/>
      <c r="BN28" s="246"/>
      <c r="BO28" s="246"/>
      <c r="BP28" s="246"/>
      <c r="BQ28" s="246"/>
      <c r="BR28" s="246"/>
      <c r="BS28" s="246"/>
      <c r="BT28" s="246"/>
      <c r="BU28" s="246"/>
      <c r="BV28" s="246"/>
      <c r="BW28" s="246">
        <v>12589.09</v>
      </c>
      <c r="BX28" s="246"/>
      <c r="BY28" s="246"/>
      <c r="BZ28" s="246"/>
      <c r="CA28" s="246"/>
      <c r="CB28" s="246"/>
      <c r="CC28" s="246"/>
      <c r="CD28" s="246"/>
      <c r="CE28" s="246"/>
      <c r="CF28" s="246"/>
      <c r="CG28" s="246"/>
      <c r="CH28" s="246">
        <f>AT28-BW28</f>
        <v>17410.91</v>
      </c>
      <c r="CI28" s="246"/>
      <c r="CJ28" s="246"/>
      <c r="CK28" s="246"/>
      <c r="CL28" s="246"/>
      <c r="CM28" s="246"/>
      <c r="CN28" s="246"/>
      <c r="CO28" s="246"/>
      <c r="CP28" s="246"/>
      <c r="CQ28" s="246"/>
      <c r="CR28" s="275"/>
      <c r="CS28" s="275"/>
      <c r="CT28" s="275"/>
      <c r="CU28" s="275"/>
      <c r="CV28" s="275"/>
      <c r="CW28" s="275"/>
      <c r="CX28" s="275"/>
      <c r="CY28" s="275"/>
      <c r="CZ28" s="275"/>
      <c r="DA28" s="275"/>
      <c r="DB28" s="275"/>
      <c r="DC28" s="40"/>
    </row>
    <row r="29" spans="1:107" ht="198" customHeight="1">
      <c r="A29" s="33"/>
      <c r="B29" s="248" t="s">
        <v>258</v>
      </c>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9" t="s">
        <v>168</v>
      </c>
      <c r="AF29" s="249"/>
      <c r="AG29" s="249"/>
      <c r="AH29" s="249"/>
      <c r="AI29" s="249"/>
      <c r="AJ29" s="249"/>
      <c r="AK29" s="250" t="s">
        <v>215</v>
      </c>
      <c r="AL29" s="250"/>
      <c r="AM29" s="250"/>
      <c r="AN29" s="250"/>
      <c r="AO29" s="250"/>
      <c r="AP29" s="250"/>
      <c r="AQ29" s="250"/>
      <c r="AR29" s="250"/>
      <c r="AS29" s="250"/>
      <c r="AT29" s="275">
        <v>200</v>
      </c>
      <c r="AU29" s="275"/>
      <c r="AV29" s="275"/>
      <c r="AW29" s="275"/>
      <c r="AX29" s="275"/>
      <c r="AY29" s="275"/>
      <c r="AZ29" s="275"/>
      <c r="BA29" s="275"/>
      <c r="BB29" s="275"/>
      <c r="BC29" s="275"/>
      <c r="BD29" s="275"/>
      <c r="BE29" s="275"/>
      <c r="BF29" s="275"/>
      <c r="BG29" s="39"/>
      <c r="BH29" s="39"/>
      <c r="BI29" s="39"/>
      <c r="BJ29" s="39"/>
      <c r="BK29" s="246">
        <v>88000</v>
      </c>
      <c r="BL29" s="246"/>
      <c r="BM29" s="246"/>
      <c r="BN29" s="246"/>
      <c r="BO29" s="246"/>
      <c r="BP29" s="246"/>
      <c r="BQ29" s="246"/>
      <c r="BR29" s="246"/>
      <c r="BS29" s="246"/>
      <c r="BT29" s="246"/>
      <c r="BU29" s="246"/>
      <c r="BV29" s="246"/>
      <c r="BW29" s="246">
        <v>200</v>
      </c>
      <c r="BX29" s="246"/>
      <c r="BY29" s="246"/>
      <c r="BZ29" s="246"/>
      <c r="CA29" s="246"/>
      <c r="CB29" s="246"/>
      <c r="CC29" s="246"/>
      <c r="CD29" s="246"/>
      <c r="CE29" s="246"/>
      <c r="CF29" s="246"/>
      <c r="CG29" s="246"/>
      <c r="CH29" s="246" t="s">
        <v>12</v>
      </c>
      <c r="CI29" s="246"/>
      <c r="CJ29" s="246"/>
      <c r="CK29" s="246"/>
      <c r="CL29" s="246"/>
      <c r="CM29" s="246"/>
      <c r="CN29" s="246"/>
      <c r="CO29" s="246"/>
      <c r="CP29" s="246"/>
      <c r="CQ29" s="246"/>
      <c r="CR29" s="275"/>
      <c r="CS29" s="275"/>
      <c r="CT29" s="275"/>
      <c r="CU29" s="275"/>
      <c r="CV29" s="275"/>
      <c r="CW29" s="275"/>
      <c r="CX29" s="275"/>
      <c r="CY29" s="275"/>
      <c r="CZ29" s="275"/>
      <c r="DA29" s="275"/>
      <c r="DB29" s="275"/>
      <c r="DC29" s="40"/>
    </row>
    <row r="30" spans="1:107" ht="168" customHeight="1">
      <c r="A30" s="33"/>
      <c r="B30" s="248" t="s">
        <v>216</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9" t="s">
        <v>168</v>
      </c>
      <c r="AF30" s="249"/>
      <c r="AG30" s="249"/>
      <c r="AH30" s="249"/>
      <c r="AI30" s="249"/>
      <c r="AJ30" s="249"/>
      <c r="AK30" s="245" t="s">
        <v>217</v>
      </c>
      <c r="AL30" s="245"/>
      <c r="AM30" s="245"/>
      <c r="AN30" s="245"/>
      <c r="AO30" s="245"/>
      <c r="AP30" s="245"/>
      <c r="AQ30" s="245"/>
      <c r="AR30" s="245"/>
      <c r="AS30" s="245"/>
      <c r="AT30" s="275">
        <v>51300</v>
      </c>
      <c r="AU30" s="275"/>
      <c r="AV30" s="275"/>
      <c r="AW30" s="275"/>
      <c r="AX30" s="275"/>
      <c r="AY30" s="275"/>
      <c r="AZ30" s="275"/>
      <c r="BA30" s="275"/>
      <c r="BB30" s="275"/>
      <c r="BC30" s="275"/>
      <c r="BD30" s="275"/>
      <c r="BE30" s="275"/>
      <c r="BF30" s="275"/>
      <c r="BG30" s="39"/>
      <c r="BH30" s="39"/>
      <c r="BI30" s="39"/>
      <c r="BJ30" s="39"/>
      <c r="BK30" s="246">
        <v>0</v>
      </c>
      <c r="BL30" s="246"/>
      <c r="BM30" s="246"/>
      <c r="BN30" s="246"/>
      <c r="BO30" s="246"/>
      <c r="BP30" s="246"/>
      <c r="BQ30" s="246"/>
      <c r="BR30" s="246"/>
      <c r="BS30" s="246"/>
      <c r="BT30" s="246"/>
      <c r="BU30" s="246"/>
      <c r="BV30" s="32"/>
      <c r="BW30" s="246">
        <v>43800</v>
      </c>
      <c r="BX30" s="246"/>
      <c r="BY30" s="246"/>
      <c r="BZ30" s="246"/>
      <c r="CA30" s="246"/>
      <c r="CB30" s="246"/>
      <c r="CC30" s="246"/>
      <c r="CD30" s="246"/>
      <c r="CE30" s="246"/>
      <c r="CF30" s="246"/>
      <c r="CG30" s="246"/>
      <c r="CH30" s="246">
        <f>AT30-BW30</f>
        <v>7500</v>
      </c>
      <c r="CI30" s="246"/>
      <c r="CJ30" s="246"/>
      <c r="CK30" s="246"/>
      <c r="CL30" s="246"/>
      <c r="CM30" s="246"/>
      <c r="CN30" s="246"/>
      <c r="CO30" s="246"/>
      <c r="CP30" s="246"/>
      <c r="CQ30" s="246"/>
      <c r="CR30" s="275"/>
      <c r="CS30" s="275"/>
      <c r="CT30" s="275"/>
      <c r="CU30" s="275"/>
      <c r="CV30" s="275"/>
      <c r="CW30" s="275"/>
      <c r="CX30" s="275"/>
      <c r="CY30" s="275"/>
      <c r="CZ30" s="275"/>
      <c r="DA30" s="275"/>
      <c r="DB30" s="275"/>
      <c r="DC30" s="40"/>
    </row>
    <row r="31" spans="1:107" ht="133.5" customHeight="1">
      <c r="A31" s="33"/>
      <c r="B31" s="251" t="s">
        <v>218</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49" t="s">
        <v>168</v>
      </c>
      <c r="AF31" s="249"/>
      <c r="AG31" s="249"/>
      <c r="AH31" s="249"/>
      <c r="AI31" s="249"/>
      <c r="AJ31" s="249"/>
      <c r="AK31" s="245" t="s">
        <v>219</v>
      </c>
      <c r="AL31" s="245"/>
      <c r="AM31" s="245"/>
      <c r="AN31" s="245"/>
      <c r="AO31" s="245"/>
      <c r="AP31" s="245"/>
      <c r="AQ31" s="245"/>
      <c r="AR31" s="245"/>
      <c r="AS31" s="245"/>
      <c r="AT31" s="275">
        <v>60000</v>
      </c>
      <c r="AU31" s="275"/>
      <c r="AV31" s="275"/>
      <c r="AW31" s="275"/>
      <c r="AX31" s="275"/>
      <c r="AY31" s="275"/>
      <c r="AZ31" s="275"/>
      <c r="BA31" s="275"/>
      <c r="BB31" s="275"/>
      <c r="BC31" s="275"/>
      <c r="BD31" s="275"/>
      <c r="BE31" s="275"/>
      <c r="BF31" s="275"/>
      <c r="BG31" s="39"/>
      <c r="BH31" s="39"/>
      <c r="BI31" s="39"/>
      <c r="BJ31" s="39"/>
      <c r="BK31" s="246">
        <v>0</v>
      </c>
      <c r="BL31" s="246"/>
      <c r="BM31" s="246"/>
      <c r="BN31" s="246"/>
      <c r="BO31" s="246"/>
      <c r="BP31" s="246"/>
      <c r="BQ31" s="246"/>
      <c r="BR31" s="246"/>
      <c r="BS31" s="246"/>
      <c r="BT31" s="246"/>
      <c r="BU31" s="246"/>
      <c r="BV31" s="32"/>
      <c r="BW31" s="246" t="s">
        <v>12</v>
      </c>
      <c r="BX31" s="246"/>
      <c r="BY31" s="246"/>
      <c r="BZ31" s="246"/>
      <c r="CA31" s="246"/>
      <c r="CB31" s="246"/>
      <c r="CC31" s="246"/>
      <c r="CD31" s="246"/>
      <c r="CE31" s="246"/>
      <c r="CF31" s="246"/>
      <c r="CG31" s="246"/>
      <c r="CH31" s="246">
        <f>AT31</f>
        <v>60000</v>
      </c>
      <c r="CI31" s="246"/>
      <c r="CJ31" s="246"/>
      <c r="CK31" s="246"/>
      <c r="CL31" s="246"/>
      <c r="CM31" s="246"/>
      <c r="CN31" s="246"/>
      <c r="CO31" s="246"/>
      <c r="CP31" s="246"/>
      <c r="CQ31" s="246"/>
      <c r="CR31" s="275"/>
      <c r="CS31" s="275"/>
      <c r="CT31" s="275"/>
      <c r="CU31" s="275"/>
      <c r="CV31" s="275"/>
      <c r="CW31" s="275"/>
      <c r="CX31" s="275"/>
      <c r="CY31" s="275"/>
      <c r="CZ31" s="275"/>
      <c r="DA31" s="275"/>
      <c r="DB31" s="275"/>
      <c r="DC31" s="40"/>
    </row>
    <row r="32" spans="1:107" s="13" customFormat="1" ht="152.25" customHeight="1">
      <c r="A32" s="34" t="s">
        <v>220</v>
      </c>
      <c r="B32" s="251" t="s">
        <v>221</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49" t="s">
        <v>168</v>
      </c>
      <c r="AF32" s="249"/>
      <c r="AG32" s="249"/>
      <c r="AH32" s="249"/>
      <c r="AI32" s="249"/>
      <c r="AJ32" s="249"/>
      <c r="AK32" s="250" t="s">
        <v>222</v>
      </c>
      <c r="AL32" s="250"/>
      <c r="AM32" s="250"/>
      <c r="AN32" s="250"/>
      <c r="AO32" s="250"/>
      <c r="AP32" s="250"/>
      <c r="AQ32" s="250"/>
      <c r="AR32" s="250"/>
      <c r="AS32" s="250"/>
      <c r="AT32" s="247">
        <v>60000</v>
      </c>
      <c r="AU32" s="247"/>
      <c r="AV32" s="247"/>
      <c r="AW32" s="247"/>
      <c r="AX32" s="247"/>
      <c r="AY32" s="247"/>
      <c r="AZ32" s="247"/>
      <c r="BA32" s="247"/>
      <c r="BB32" s="247"/>
      <c r="BC32" s="247"/>
      <c r="BD32" s="247"/>
      <c r="BE32" s="247"/>
      <c r="BF32" s="247"/>
      <c r="BG32" s="41"/>
      <c r="BH32" s="41"/>
      <c r="BI32" s="41"/>
      <c r="BJ32" s="41"/>
      <c r="BK32" s="246">
        <v>0</v>
      </c>
      <c r="BL32" s="246"/>
      <c r="BM32" s="246"/>
      <c r="BN32" s="246"/>
      <c r="BO32" s="246"/>
      <c r="BP32" s="246"/>
      <c r="BQ32" s="246"/>
      <c r="BR32" s="246"/>
      <c r="BS32" s="246"/>
      <c r="BT32" s="246"/>
      <c r="BU32" s="246"/>
      <c r="BV32" s="32"/>
      <c r="BW32" s="246">
        <v>21209</v>
      </c>
      <c r="BX32" s="246"/>
      <c r="BY32" s="246"/>
      <c r="BZ32" s="246"/>
      <c r="CA32" s="246"/>
      <c r="CB32" s="246"/>
      <c r="CC32" s="246"/>
      <c r="CD32" s="246"/>
      <c r="CE32" s="246"/>
      <c r="CF32" s="246"/>
      <c r="CG32" s="246"/>
      <c r="CH32" s="246">
        <f>AT32-BW32</f>
        <v>38791</v>
      </c>
      <c r="CI32" s="246"/>
      <c r="CJ32" s="246"/>
      <c r="CK32" s="246"/>
      <c r="CL32" s="246"/>
      <c r="CM32" s="246"/>
      <c r="CN32" s="246"/>
      <c r="CO32" s="246"/>
      <c r="CP32" s="246"/>
      <c r="CQ32" s="246"/>
      <c r="CR32" s="247"/>
      <c r="CS32" s="247"/>
      <c r="CT32" s="247"/>
      <c r="CU32" s="247"/>
      <c r="CV32" s="247"/>
      <c r="CW32" s="247"/>
      <c r="CX32" s="247"/>
      <c r="CY32" s="247"/>
      <c r="CZ32" s="247"/>
      <c r="DA32" s="247"/>
      <c r="DB32" s="247"/>
      <c r="DC32" s="42"/>
    </row>
    <row r="33" spans="1:107" s="13" customFormat="1" ht="160.5" customHeight="1">
      <c r="A33" s="34" t="s">
        <v>220</v>
      </c>
      <c r="B33" s="251" t="s">
        <v>223</v>
      </c>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49" t="s">
        <v>168</v>
      </c>
      <c r="AF33" s="249"/>
      <c r="AG33" s="249"/>
      <c r="AH33" s="249"/>
      <c r="AI33" s="249"/>
      <c r="AJ33" s="249"/>
      <c r="AK33" s="250" t="s">
        <v>224</v>
      </c>
      <c r="AL33" s="250"/>
      <c r="AM33" s="250"/>
      <c r="AN33" s="250"/>
      <c r="AO33" s="250"/>
      <c r="AP33" s="250"/>
      <c r="AQ33" s="250"/>
      <c r="AR33" s="250"/>
      <c r="AS33" s="250"/>
      <c r="AT33" s="247">
        <v>89400</v>
      </c>
      <c r="AU33" s="247"/>
      <c r="AV33" s="247"/>
      <c r="AW33" s="247"/>
      <c r="AX33" s="247"/>
      <c r="AY33" s="247"/>
      <c r="AZ33" s="247"/>
      <c r="BA33" s="247"/>
      <c r="BB33" s="247"/>
      <c r="BC33" s="247"/>
      <c r="BD33" s="247"/>
      <c r="BE33" s="247"/>
      <c r="BF33" s="247"/>
      <c r="BG33" s="41"/>
      <c r="BH33" s="41"/>
      <c r="BI33" s="41"/>
      <c r="BJ33" s="41"/>
      <c r="BK33" s="246">
        <v>0</v>
      </c>
      <c r="BL33" s="246"/>
      <c r="BM33" s="246"/>
      <c r="BN33" s="246"/>
      <c r="BO33" s="246"/>
      <c r="BP33" s="246"/>
      <c r="BQ33" s="246"/>
      <c r="BR33" s="246"/>
      <c r="BS33" s="246"/>
      <c r="BT33" s="246"/>
      <c r="BU33" s="246"/>
      <c r="BV33" s="32"/>
      <c r="BW33" s="246">
        <v>33800</v>
      </c>
      <c r="BX33" s="246"/>
      <c r="BY33" s="246"/>
      <c r="BZ33" s="246"/>
      <c r="CA33" s="246"/>
      <c r="CB33" s="246"/>
      <c r="CC33" s="246"/>
      <c r="CD33" s="246"/>
      <c r="CE33" s="246"/>
      <c r="CF33" s="246"/>
      <c r="CG33" s="246"/>
      <c r="CH33" s="246">
        <f>AT33-BW33</f>
        <v>55600</v>
      </c>
      <c r="CI33" s="246"/>
      <c r="CJ33" s="246"/>
      <c r="CK33" s="246"/>
      <c r="CL33" s="246"/>
      <c r="CM33" s="246"/>
      <c r="CN33" s="246"/>
      <c r="CO33" s="246"/>
      <c r="CP33" s="246"/>
      <c r="CQ33" s="246"/>
      <c r="CR33" s="247"/>
      <c r="CS33" s="247"/>
      <c r="CT33" s="247"/>
      <c r="CU33" s="247"/>
      <c r="CV33" s="247"/>
      <c r="CW33" s="247"/>
      <c r="CX33" s="247"/>
      <c r="CY33" s="247"/>
      <c r="CZ33" s="247"/>
      <c r="DA33" s="247"/>
      <c r="DB33" s="247"/>
      <c r="DC33" s="42"/>
    </row>
    <row r="34" spans="1:107" s="13" customFormat="1" ht="109.5" customHeight="1">
      <c r="A34" s="34"/>
      <c r="B34" s="251" t="s">
        <v>265</v>
      </c>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3"/>
      <c r="AE34" s="249" t="s">
        <v>168</v>
      </c>
      <c r="AF34" s="249"/>
      <c r="AG34" s="249"/>
      <c r="AH34" s="249"/>
      <c r="AI34" s="249"/>
      <c r="AJ34" s="249"/>
      <c r="AK34" s="250" t="s">
        <v>264</v>
      </c>
      <c r="AL34" s="250"/>
      <c r="AM34" s="250"/>
      <c r="AN34" s="250"/>
      <c r="AO34" s="250"/>
      <c r="AP34" s="250"/>
      <c r="AQ34" s="250"/>
      <c r="AR34" s="250"/>
      <c r="AS34" s="250"/>
      <c r="AT34" s="247">
        <v>35400</v>
      </c>
      <c r="AU34" s="247"/>
      <c r="AV34" s="247"/>
      <c r="AW34" s="247"/>
      <c r="AX34" s="247"/>
      <c r="AY34" s="247"/>
      <c r="AZ34" s="247"/>
      <c r="BA34" s="247"/>
      <c r="BB34" s="247"/>
      <c r="BC34" s="247"/>
      <c r="BD34" s="247"/>
      <c r="BE34" s="247"/>
      <c r="BF34" s="247"/>
      <c r="BG34" s="41"/>
      <c r="BH34" s="41"/>
      <c r="BI34" s="41"/>
      <c r="BJ34" s="41"/>
      <c r="BK34" s="246">
        <v>0</v>
      </c>
      <c r="BL34" s="246"/>
      <c r="BM34" s="246"/>
      <c r="BN34" s="246"/>
      <c r="BO34" s="246"/>
      <c r="BP34" s="246"/>
      <c r="BQ34" s="246"/>
      <c r="BR34" s="246"/>
      <c r="BS34" s="246"/>
      <c r="BT34" s="246"/>
      <c r="BU34" s="246"/>
      <c r="BV34" s="32"/>
      <c r="BW34" s="246">
        <v>35400</v>
      </c>
      <c r="BX34" s="246"/>
      <c r="BY34" s="246"/>
      <c r="BZ34" s="246"/>
      <c r="CA34" s="246"/>
      <c r="CB34" s="246"/>
      <c r="CC34" s="246"/>
      <c r="CD34" s="246"/>
      <c r="CE34" s="246"/>
      <c r="CF34" s="246"/>
      <c r="CG34" s="246"/>
      <c r="CH34" s="246" t="s">
        <v>12</v>
      </c>
      <c r="CI34" s="246"/>
      <c r="CJ34" s="246"/>
      <c r="CK34" s="246"/>
      <c r="CL34" s="246"/>
      <c r="CM34" s="246"/>
      <c r="CN34" s="246"/>
      <c r="CO34" s="246"/>
      <c r="CP34" s="246"/>
      <c r="CQ34" s="246"/>
      <c r="CR34" s="35"/>
      <c r="CS34" s="35"/>
      <c r="CT34" s="35"/>
      <c r="CU34" s="35"/>
      <c r="CV34" s="35"/>
      <c r="CW34" s="35"/>
      <c r="CX34" s="35"/>
      <c r="CY34" s="35"/>
      <c r="CZ34" s="35"/>
      <c r="DA34" s="35"/>
      <c r="DB34" s="35"/>
      <c r="DC34" s="42"/>
    </row>
    <row r="35" spans="1:107" s="13" customFormat="1" ht="94.5" customHeight="1">
      <c r="A35" s="34"/>
      <c r="B35" s="251" t="s">
        <v>228</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49" t="s">
        <v>168</v>
      </c>
      <c r="AF35" s="249"/>
      <c r="AG35" s="249"/>
      <c r="AH35" s="249"/>
      <c r="AI35" s="249"/>
      <c r="AJ35" s="249"/>
      <c r="AK35" s="250" t="s">
        <v>229</v>
      </c>
      <c r="AL35" s="250"/>
      <c r="AM35" s="250"/>
      <c r="AN35" s="250"/>
      <c r="AO35" s="250"/>
      <c r="AP35" s="250"/>
      <c r="AQ35" s="250"/>
      <c r="AR35" s="250"/>
      <c r="AS35" s="250"/>
      <c r="AT35" s="247">
        <f>2500</f>
        <v>2500</v>
      </c>
      <c r="AU35" s="247"/>
      <c r="AV35" s="247"/>
      <c r="AW35" s="247"/>
      <c r="AX35" s="247"/>
      <c r="AY35" s="247"/>
      <c r="AZ35" s="247"/>
      <c r="BA35" s="247"/>
      <c r="BB35" s="247"/>
      <c r="BC35" s="247"/>
      <c r="BD35" s="247"/>
      <c r="BE35" s="247"/>
      <c r="BF35" s="247"/>
      <c r="BG35" s="41"/>
      <c r="BH35" s="41"/>
      <c r="BI35" s="41"/>
      <c r="BJ35" s="41"/>
      <c r="BK35" s="246">
        <v>0</v>
      </c>
      <c r="BL35" s="246"/>
      <c r="BM35" s="246"/>
      <c r="BN35" s="246"/>
      <c r="BO35" s="246"/>
      <c r="BP35" s="246"/>
      <c r="BQ35" s="246"/>
      <c r="BR35" s="246"/>
      <c r="BS35" s="246"/>
      <c r="BT35" s="246"/>
      <c r="BU35" s="246"/>
      <c r="BV35" s="32"/>
      <c r="BW35" s="246">
        <v>1500</v>
      </c>
      <c r="BX35" s="246"/>
      <c r="BY35" s="246"/>
      <c r="BZ35" s="246"/>
      <c r="CA35" s="246"/>
      <c r="CB35" s="246"/>
      <c r="CC35" s="246"/>
      <c r="CD35" s="246"/>
      <c r="CE35" s="246"/>
      <c r="CF35" s="246"/>
      <c r="CG35" s="246"/>
      <c r="CH35" s="246">
        <f>AT35-BW35</f>
        <v>1000</v>
      </c>
      <c r="CI35" s="246"/>
      <c r="CJ35" s="246"/>
      <c r="CK35" s="246"/>
      <c r="CL35" s="246"/>
      <c r="CM35" s="246"/>
      <c r="CN35" s="246"/>
      <c r="CO35" s="246"/>
      <c r="CP35" s="246"/>
      <c r="CQ35" s="246"/>
      <c r="CR35" s="35"/>
      <c r="CS35" s="35"/>
      <c r="CT35" s="35"/>
      <c r="CU35" s="35"/>
      <c r="CV35" s="35"/>
      <c r="CW35" s="35"/>
      <c r="CX35" s="35"/>
      <c r="CY35" s="35"/>
      <c r="CZ35" s="35"/>
      <c r="DA35" s="35"/>
      <c r="DB35" s="35"/>
      <c r="DC35" s="42"/>
    </row>
    <row r="36" spans="1:107" ht="126" customHeight="1">
      <c r="A36" s="33"/>
      <c r="B36" s="276" t="s">
        <v>230</v>
      </c>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49" t="s">
        <v>168</v>
      </c>
      <c r="AF36" s="249"/>
      <c r="AG36" s="249"/>
      <c r="AH36" s="249"/>
      <c r="AI36" s="249"/>
      <c r="AJ36" s="249"/>
      <c r="AK36" s="245" t="s">
        <v>231</v>
      </c>
      <c r="AL36" s="245"/>
      <c r="AM36" s="245"/>
      <c r="AN36" s="245"/>
      <c r="AO36" s="245"/>
      <c r="AP36" s="245"/>
      <c r="AQ36" s="245"/>
      <c r="AR36" s="245"/>
      <c r="AS36" s="245"/>
      <c r="AT36" s="247">
        <v>112300</v>
      </c>
      <c r="AU36" s="247"/>
      <c r="AV36" s="247"/>
      <c r="AW36" s="247"/>
      <c r="AX36" s="247"/>
      <c r="AY36" s="247"/>
      <c r="AZ36" s="247"/>
      <c r="BA36" s="247"/>
      <c r="BB36" s="247"/>
      <c r="BC36" s="247"/>
      <c r="BD36" s="247"/>
      <c r="BE36" s="247"/>
      <c r="BF36" s="247"/>
      <c r="BG36" s="247"/>
      <c r="BH36" s="43"/>
      <c r="BI36" s="43"/>
      <c r="BJ36" s="44"/>
      <c r="BK36" s="246">
        <v>22600</v>
      </c>
      <c r="BL36" s="246"/>
      <c r="BM36" s="246"/>
      <c r="BN36" s="246"/>
      <c r="BO36" s="246"/>
      <c r="BP36" s="246"/>
      <c r="BQ36" s="246"/>
      <c r="BR36" s="246"/>
      <c r="BS36" s="246"/>
      <c r="BT36" s="246"/>
      <c r="BU36" s="246"/>
      <c r="BV36" s="246"/>
      <c r="BW36" s="246">
        <v>98577.91</v>
      </c>
      <c r="BX36" s="246"/>
      <c r="BY36" s="246"/>
      <c r="BZ36" s="246"/>
      <c r="CA36" s="246"/>
      <c r="CB36" s="246"/>
      <c r="CC36" s="246"/>
      <c r="CD36" s="246"/>
      <c r="CE36" s="246"/>
      <c r="CF36" s="246"/>
      <c r="CG36" s="246"/>
      <c r="CH36" s="246">
        <f>AT36-BW36</f>
        <v>13722.089999999997</v>
      </c>
      <c r="CI36" s="246"/>
      <c r="CJ36" s="246"/>
      <c r="CK36" s="246"/>
      <c r="CL36" s="246"/>
      <c r="CM36" s="246"/>
      <c r="CN36" s="246"/>
      <c r="CO36" s="246"/>
      <c r="CP36" s="246"/>
      <c r="CQ36" s="246"/>
      <c r="CR36" s="247"/>
      <c r="CS36" s="247"/>
      <c r="CT36" s="247"/>
      <c r="CU36" s="247"/>
      <c r="CV36" s="247"/>
      <c r="CW36" s="247"/>
      <c r="CX36" s="247"/>
      <c r="CY36" s="247"/>
      <c r="CZ36" s="247"/>
      <c r="DA36" s="247"/>
      <c r="DB36" s="247"/>
      <c r="DC36" s="45"/>
    </row>
    <row r="37" spans="1:107" ht="147" customHeight="1">
      <c r="A37" s="33"/>
      <c r="B37" s="276" t="s">
        <v>232</v>
      </c>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49" t="s">
        <v>168</v>
      </c>
      <c r="AF37" s="249"/>
      <c r="AG37" s="249"/>
      <c r="AH37" s="249"/>
      <c r="AI37" s="249"/>
      <c r="AJ37" s="249"/>
      <c r="AK37" s="245" t="s">
        <v>233</v>
      </c>
      <c r="AL37" s="245"/>
      <c r="AM37" s="245"/>
      <c r="AN37" s="245"/>
      <c r="AO37" s="245"/>
      <c r="AP37" s="245"/>
      <c r="AQ37" s="245"/>
      <c r="AR37" s="245"/>
      <c r="AS37" s="245"/>
      <c r="AT37" s="247">
        <v>32900</v>
      </c>
      <c r="AU37" s="247"/>
      <c r="AV37" s="247"/>
      <c r="AW37" s="247"/>
      <c r="AX37" s="247"/>
      <c r="AY37" s="247"/>
      <c r="AZ37" s="247"/>
      <c r="BA37" s="247"/>
      <c r="BB37" s="247"/>
      <c r="BC37" s="247"/>
      <c r="BD37" s="247"/>
      <c r="BE37" s="247"/>
      <c r="BF37" s="247"/>
      <c r="BG37" s="247"/>
      <c r="BH37" s="43"/>
      <c r="BI37" s="43"/>
      <c r="BJ37" s="44"/>
      <c r="BK37" s="246">
        <v>22600</v>
      </c>
      <c r="BL37" s="246"/>
      <c r="BM37" s="246"/>
      <c r="BN37" s="246"/>
      <c r="BO37" s="246"/>
      <c r="BP37" s="246"/>
      <c r="BQ37" s="246"/>
      <c r="BR37" s="246"/>
      <c r="BS37" s="246"/>
      <c r="BT37" s="246"/>
      <c r="BU37" s="246"/>
      <c r="BV37" s="246"/>
      <c r="BW37" s="246">
        <v>28720.28</v>
      </c>
      <c r="BX37" s="246"/>
      <c r="BY37" s="246"/>
      <c r="BZ37" s="246"/>
      <c r="CA37" s="246"/>
      <c r="CB37" s="246"/>
      <c r="CC37" s="246"/>
      <c r="CD37" s="246"/>
      <c r="CE37" s="246"/>
      <c r="CF37" s="246"/>
      <c r="CG37" s="246"/>
      <c r="CH37" s="246">
        <f>AT37-BW37</f>
        <v>4179.720000000001</v>
      </c>
      <c r="CI37" s="246"/>
      <c r="CJ37" s="246"/>
      <c r="CK37" s="246"/>
      <c r="CL37" s="246"/>
      <c r="CM37" s="246"/>
      <c r="CN37" s="246"/>
      <c r="CO37" s="246"/>
      <c r="CP37" s="246"/>
      <c r="CQ37" s="246"/>
      <c r="CR37" s="247"/>
      <c r="CS37" s="247"/>
      <c r="CT37" s="247"/>
      <c r="CU37" s="247"/>
      <c r="CV37" s="247"/>
      <c r="CW37" s="247"/>
      <c r="CX37" s="247"/>
      <c r="CY37" s="247"/>
      <c r="CZ37" s="247"/>
      <c r="DA37" s="247"/>
      <c r="DB37" s="247"/>
      <c r="DC37" s="45"/>
    </row>
    <row r="38" spans="1:107" ht="152.25" customHeight="1">
      <c r="A38" s="33"/>
      <c r="B38" s="276" t="s">
        <v>234</v>
      </c>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49" t="s">
        <v>168</v>
      </c>
      <c r="AF38" s="249"/>
      <c r="AG38" s="249"/>
      <c r="AH38" s="249"/>
      <c r="AI38" s="249"/>
      <c r="AJ38" s="249"/>
      <c r="AK38" s="245" t="s">
        <v>235</v>
      </c>
      <c r="AL38" s="245"/>
      <c r="AM38" s="245"/>
      <c r="AN38" s="245"/>
      <c r="AO38" s="245"/>
      <c r="AP38" s="245"/>
      <c r="AQ38" s="245"/>
      <c r="AR38" s="245"/>
      <c r="AS38" s="245"/>
      <c r="AT38" s="247">
        <v>3000</v>
      </c>
      <c r="AU38" s="247"/>
      <c r="AV38" s="247"/>
      <c r="AW38" s="247"/>
      <c r="AX38" s="247"/>
      <c r="AY38" s="247"/>
      <c r="AZ38" s="247"/>
      <c r="BA38" s="247"/>
      <c r="BB38" s="247"/>
      <c r="BC38" s="247"/>
      <c r="BD38" s="247"/>
      <c r="BE38" s="247"/>
      <c r="BF38" s="247"/>
      <c r="BG38" s="247"/>
      <c r="BH38" s="43"/>
      <c r="BI38" s="43"/>
      <c r="BJ38" s="44"/>
      <c r="BK38" s="246">
        <v>22600</v>
      </c>
      <c r="BL38" s="246"/>
      <c r="BM38" s="246"/>
      <c r="BN38" s="246"/>
      <c r="BO38" s="246"/>
      <c r="BP38" s="246"/>
      <c r="BQ38" s="246"/>
      <c r="BR38" s="246"/>
      <c r="BS38" s="246"/>
      <c r="BT38" s="246"/>
      <c r="BU38" s="246"/>
      <c r="BV38" s="246"/>
      <c r="BW38" s="246">
        <v>175</v>
      </c>
      <c r="BX38" s="246"/>
      <c r="BY38" s="246"/>
      <c r="BZ38" s="246"/>
      <c r="CA38" s="246"/>
      <c r="CB38" s="246"/>
      <c r="CC38" s="246"/>
      <c r="CD38" s="246"/>
      <c r="CE38" s="246"/>
      <c r="CF38" s="246"/>
      <c r="CG38" s="246"/>
      <c r="CH38" s="246">
        <f>AT38-BW38</f>
        <v>2825</v>
      </c>
      <c r="CI38" s="246"/>
      <c r="CJ38" s="246"/>
      <c r="CK38" s="246"/>
      <c r="CL38" s="246"/>
      <c r="CM38" s="246"/>
      <c r="CN38" s="246"/>
      <c r="CO38" s="246"/>
      <c r="CP38" s="246"/>
      <c r="CQ38" s="246"/>
      <c r="CR38" s="247"/>
      <c r="CS38" s="247"/>
      <c r="CT38" s="247"/>
      <c r="CU38" s="247"/>
      <c r="CV38" s="247"/>
      <c r="CW38" s="247"/>
      <c r="CX38" s="247"/>
      <c r="CY38" s="247"/>
      <c r="CZ38" s="247"/>
      <c r="DA38" s="247"/>
      <c r="DB38" s="247"/>
      <c r="DC38" s="45"/>
    </row>
    <row r="39" spans="1:107" s="13" customFormat="1" ht="168" customHeight="1">
      <c r="A39" s="34"/>
      <c r="B39" s="248" t="s">
        <v>236</v>
      </c>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9" t="s">
        <v>168</v>
      </c>
      <c r="AF39" s="249"/>
      <c r="AG39" s="249"/>
      <c r="AH39" s="249"/>
      <c r="AI39" s="249"/>
      <c r="AJ39" s="249"/>
      <c r="AK39" s="250" t="s">
        <v>54</v>
      </c>
      <c r="AL39" s="250"/>
      <c r="AM39" s="250"/>
      <c r="AN39" s="250"/>
      <c r="AO39" s="250"/>
      <c r="AP39" s="250"/>
      <c r="AQ39" s="250"/>
      <c r="AR39" s="250"/>
      <c r="AS39" s="250"/>
      <c r="AT39" s="247">
        <v>103100</v>
      </c>
      <c r="AU39" s="247"/>
      <c r="AV39" s="247"/>
      <c r="AW39" s="247"/>
      <c r="AX39" s="247"/>
      <c r="AY39" s="247"/>
      <c r="AZ39" s="247"/>
      <c r="BA39" s="247"/>
      <c r="BB39" s="247"/>
      <c r="BC39" s="247"/>
      <c r="BD39" s="247"/>
      <c r="BE39" s="247"/>
      <c r="BF39" s="247"/>
      <c r="BG39" s="247"/>
      <c r="BH39" s="43"/>
      <c r="BI39" s="43"/>
      <c r="BJ39" s="44"/>
      <c r="BK39" s="246">
        <v>22600</v>
      </c>
      <c r="BL39" s="246"/>
      <c r="BM39" s="246"/>
      <c r="BN39" s="246"/>
      <c r="BO39" s="246"/>
      <c r="BP39" s="246"/>
      <c r="BQ39" s="246"/>
      <c r="BR39" s="246"/>
      <c r="BS39" s="246"/>
      <c r="BT39" s="246"/>
      <c r="BU39" s="246"/>
      <c r="BV39" s="246"/>
      <c r="BW39" s="246">
        <v>88600</v>
      </c>
      <c r="BX39" s="246"/>
      <c r="BY39" s="246"/>
      <c r="BZ39" s="246"/>
      <c r="CA39" s="246"/>
      <c r="CB39" s="246"/>
      <c r="CC39" s="246"/>
      <c r="CD39" s="246"/>
      <c r="CE39" s="246"/>
      <c r="CF39" s="246"/>
      <c r="CG39" s="246"/>
      <c r="CH39" s="246">
        <f>AT39-BW39</f>
        <v>14500</v>
      </c>
      <c r="CI39" s="246"/>
      <c r="CJ39" s="246"/>
      <c r="CK39" s="246"/>
      <c r="CL39" s="246"/>
      <c r="CM39" s="246"/>
      <c r="CN39" s="246"/>
      <c r="CO39" s="246"/>
      <c r="CP39" s="246"/>
      <c r="CQ39" s="246"/>
      <c r="CR39" s="247"/>
      <c r="CS39" s="247"/>
      <c r="CT39" s="247"/>
      <c r="CU39" s="247"/>
      <c r="CV39" s="247"/>
      <c r="CW39" s="247"/>
      <c r="CX39" s="247"/>
      <c r="CY39" s="247"/>
      <c r="CZ39" s="247"/>
      <c r="DA39" s="247"/>
      <c r="DB39" s="247"/>
      <c r="DC39" s="45"/>
    </row>
    <row r="40" spans="1:256" s="55" customFormat="1" ht="189" customHeight="1">
      <c r="A40" s="51"/>
      <c r="B40" s="243" t="s">
        <v>260</v>
      </c>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4" t="s">
        <v>168</v>
      </c>
      <c r="AF40" s="244"/>
      <c r="AG40" s="244"/>
      <c r="AH40" s="244"/>
      <c r="AI40" s="244"/>
      <c r="AJ40" s="244"/>
      <c r="AK40" s="245" t="s">
        <v>31</v>
      </c>
      <c r="AL40" s="245"/>
      <c r="AM40" s="245"/>
      <c r="AN40" s="245"/>
      <c r="AO40" s="245"/>
      <c r="AP40" s="245"/>
      <c r="AQ40" s="245"/>
      <c r="AR40" s="245"/>
      <c r="AS40" s="245"/>
      <c r="AT40" s="241">
        <v>500</v>
      </c>
      <c r="AU40" s="241"/>
      <c r="AV40" s="241"/>
      <c r="AW40" s="241"/>
      <c r="AX40" s="241"/>
      <c r="AY40" s="241"/>
      <c r="AZ40" s="241"/>
      <c r="BA40" s="241"/>
      <c r="BB40" s="241"/>
      <c r="BC40" s="241"/>
      <c r="BD40" s="241"/>
      <c r="BE40" s="241"/>
      <c r="BF40" s="241"/>
      <c r="BG40" s="52"/>
      <c r="BH40" s="48"/>
      <c r="BI40" s="48"/>
      <c r="BJ40" s="49"/>
      <c r="BK40" s="241">
        <v>150000</v>
      </c>
      <c r="BL40" s="241"/>
      <c r="BM40" s="241"/>
      <c r="BN40" s="241"/>
      <c r="BO40" s="241"/>
      <c r="BP40" s="241"/>
      <c r="BQ40" s="241"/>
      <c r="BR40" s="241"/>
      <c r="BS40" s="241"/>
      <c r="BT40" s="241"/>
      <c r="BU40" s="241"/>
      <c r="BV40" s="49"/>
      <c r="BW40" s="242">
        <v>500</v>
      </c>
      <c r="BX40" s="242"/>
      <c r="BY40" s="242"/>
      <c r="BZ40" s="242"/>
      <c r="CA40" s="242"/>
      <c r="CB40" s="242"/>
      <c r="CC40" s="242"/>
      <c r="CD40" s="242"/>
      <c r="CE40" s="242"/>
      <c r="CF40" s="242"/>
      <c r="CG40" s="242"/>
      <c r="CH40" s="242" t="s">
        <v>12</v>
      </c>
      <c r="CI40" s="242"/>
      <c r="CJ40" s="242"/>
      <c r="CK40" s="242"/>
      <c r="CL40" s="242"/>
      <c r="CM40" s="242"/>
      <c r="CN40" s="242"/>
      <c r="CO40" s="242"/>
      <c r="CP40" s="242"/>
      <c r="CQ40" s="242"/>
      <c r="CR40" s="241"/>
      <c r="CS40" s="241"/>
      <c r="CT40" s="241"/>
      <c r="CU40" s="241"/>
      <c r="CV40" s="241"/>
      <c r="CW40" s="241"/>
      <c r="CX40" s="241"/>
      <c r="CY40" s="241"/>
      <c r="CZ40" s="241"/>
      <c r="DA40" s="241"/>
      <c r="DB40" s="241"/>
      <c r="DC40" s="50"/>
      <c r="DD40" s="30"/>
      <c r="DE40" s="30"/>
      <c r="DF40" s="30"/>
      <c r="DG40" s="30"/>
      <c r="DH40" s="30"/>
      <c r="DI40" s="30"/>
      <c r="DJ40" s="30"/>
      <c r="DK40" s="30"/>
      <c r="DL40" s="30"/>
      <c r="DM40" s="30"/>
      <c r="DN40" s="30"/>
      <c r="DO40" s="30"/>
      <c r="DP40" s="30"/>
      <c r="DQ40" s="30"/>
      <c r="DR40" s="30"/>
      <c r="DS40" s="30"/>
      <c r="DT40" s="30"/>
      <c r="DU40" s="30"/>
      <c r="DV40" s="30"/>
      <c r="DW40" s="30"/>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4"/>
      <c r="FB40" s="54"/>
      <c r="FC40" s="54"/>
      <c r="FD40" s="54"/>
      <c r="FE40" s="54"/>
      <c r="FF40" s="54"/>
      <c r="FG40" s="54"/>
      <c r="FH40" s="54"/>
      <c r="FI40" s="54"/>
      <c r="FJ40" s="54"/>
      <c r="FK40" s="54"/>
      <c r="FL40" s="54"/>
      <c r="FM40" s="54"/>
      <c r="FN40" s="54"/>
      <c r="FO40" s="54"/>
      <c r="GC40" s="56"/>
      <c r="GR40" s="57"/>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row>
    <row r="41" spans="1:256" s="55" customFormat="1" ht="181.5" customHeight="1">
      <c r="A41" s="51"/>
      <c r="B41" s="243" t="s">
        <v>261</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4" t="s">
        <v>168</v>
      </c>
      <c r="AF41" s="244"/>
      <c r="AG41" s="244"/>
      <c r="AH41" s="244"/>
      <c r="AI41" s="244"/>
      <c r="AJ41" s="244"/>
      <c r="AK41" s="245" t="s">
        <v>32</v>
      </c>
      <c r="AL41" s="245"/>
      <c r="AM41" s="245"/>
      <c r="AN41" s="245"/>
      <c r="AO41" s="245"/>
      <c r="AP41" s="245"/>
      <c r="AQ41" s="245"/>
      <c r="AR41" s="245"/>
      <c r="AS41" s="245"/>
      <c r="AT41" s="241">
        <v>500</v>
      </c>
      <c r="AU41" s="241"/>
      <c r="AV41" s="241"/>
      <c r="AW41" s="241"/>
      <c r="AX41" s="241"/>
      <c r="AY41" s="241"/>
      <c r="AZ41" s="241"/>
      <c r="BA41" s="241"/>
      <c r="BB41" s="241"/>
      <c r="BC41" s="241"/>
      <c r="BD41" s="241"/>
      <c r="BE41" s="241"/>
      <c r="BF41" s="241"/>
      <c r="BG41" s="52"/>
      <c r="BH41" s="48"/>
      <c r="BI41" s="48"/>
      <c r="BJ41" s="49"/>
      <c r="BK41" s="241">
        <v>150000</v>
      </c>
      <c r="BL41" s="241"/>
      <c r="BM41" s="241"/>
      <c r="BN41" s="241"/>
      <c r="BO41" s="241"/>
      <c r="BP41" s="241"/>
      <c r="BQ41" s="241"/>
      <c r="BR41" s="241"/>
      <c r="BS41" s="241"/>
      <c r="BT41" s="241"/>
      <c r="BU41" s="241"/>
      <c r="BV41" s="49"/>
      <c r="BW41" s="242">
        <v>500</v>
      </c>
      <c r="BX41" s="242"/>
      <c r="BY41" s="242"/>
      <c r="BZ41" s="242"/>
      <c r="CA41" s="242"/>
      <c r="CB41" s="242"/>
      <c r="CC41" s="242"/>
      <c r="CD41" s="242"/>
      <c r="CE41" s="242"/>
      <c r="CF41" s="242"/>
      <c r="CG41" s="242"/>
      <c r="CH41" s="242" t="s">
        <v>12</v>
      </c>
      <c r="CI41" s="242"/>
      <c r="CJ41" s="242"/>
      <c r="CK41" s="242"/>
      <c r="CL41" s="242"/>
      <c r="CM41" s="242"/>
      <c r="CN41" s="242"/>
      <c r="CO41" s="242"/>
      <c r="CP41" s="242"/>
      <c r="CQ41" s="242"/>
      <c r="CR41" s="241"/>
      <c r="CS41" s="241"/>
      <c r="CT41" s="241"/>
      <c r="CU41" s="241"/>
      <c r="CV41" s="241"/>
      <c r="CW41" s="241"/>
      <c r="CX41" s="241"/>
      <c r="CY41" s="241"/>
      <c r="CZ41" s="241"/>
      <c r="DA41" s="241"/>
      <c r="DB41" s="241"/>
      <c r="DC41" s="50"/>
      <c r="DD41" s="30"/>
      <c r="DE41" s="30"/>
      <c r="DF41" s="30"/>
      <c r="DG41" s="30"/>
      <c r="DH41" s="30"/>
      <c r="DI41" s="30"/>
      <c r="DJ41" s="30"/>
      <c r="DK41" s="30"/>
      <c r="DL41" s="30"/>
      <c r="DM41" s="30"/>
      <c r="DN41" s="30"/>
      <c r="DO41" s="30"/>
      <c r="DP41" s="30"/>
      <c r="DQ41" s="30"/>
      <c r="DR41" s="30"/>
      <c r="DS41" s="30"/>
      <c r="DT41" s="30"/>
      <c r="DU41" s="30"/>
      <c r="DV41" s="30"/>
      <c r="DW41" s="30"/>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4"/>
      <c r="FB41" s="54"/>
      <c r="FC41" s="54"/>
      <c r="FD41" s="54"/>
      <c r="FE41" s="54"/>
      <c r="FF41" s="54"/>
      <c r="FG41" s="54"/>
      <c r="FH41" s="54"/>
      <c r="FI41" s="54"/>
      <c r="FJ41" s="54"/>
      <c r="FK41" s="54"/>
      <c r="FL41" s="54"/>
      <c r="FM41" s="54"/>
      <c r="FN41" s="54"/>
      <c r="FO41" s="54"/>
      <c r="GC41" s="56"/>
      <c r="GR41" s="57"/>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row>
    <row r="42" spans="1:107" s="13" customFormat="1" ht="178.5" customHeight="1">
      <c r="A42" s="34"/>
      <c r="B42" s="248" t="s">
        <v>238</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9" t="s">
        <v>168</v>
      </c>
      <c r="AF42" s="249"/>
      <c r="AG42" s="249"/>
      <c r="AH42" s="249"/>
      <c r="AI42" s="249"/>
      <c r="AJ42" s="249"/>
      <c r="AK42" s="250" t="s">
        <v>239</v>
      </c>
      <c r="AL42" s="250"/>
      <c r="AM42" s="250"/>
      <c r="AN42" s="250"/>
      <c r="AO42" s="250"/>
      <c r="AP42" s="250"/>
      <c r="AQ42" s="250"/>
      <c r="AR42" s="250"/>
      <c r="AS42" s="250"/>
      <c r="AT42" s="247">
        <v>10000</v>
      </c>
      <c r="AU42" s="247"/>
      <c r="AV42" s="247"/>
      <c r="AW42" s="247"/>
      <c r="AX42" s="247"/>
      <c r="AY42" s="247"/>
      <c r="AZ42" s="247"/>
      <c r="BA42" s="247"/>
      <c r="BB42" s="247"/>
      <c r="BC42" s="247"/>
      <c r="BD42" s="247"/>
      <c r="BE42" s="247"/>
      <c r="BF42" s="247"/>
      <c r="BG42" s="247"/>
      <c r="BH42" s="43"/>
      <c r="BI42" s="43"/>
      <c r="BJ42" s="44"/>
      <c r="BK42" s="246">
        <v>22600</v>
      </c>
      <c r="BL42" s="246"/>
      <c r="BM42" s="246"/>
      <c r="BN42" s="246"/>
      <c r="BO42" s="246"/>
      <c r="BP42" s="246"/>
      <c r="BQ42" s="246"/>
      <c r="BR42" s="246"/>
      <c r="BS42" s="246"/>
      <c r="BT42" s="246"/>
      <c r="BU42" s="246"/>
      <c r="BV42" s="246"/>
      <c r="BW42" s="246" t="s">
        <v>12</v>
      </c>
      <c r="BX42" s="246"/>
      <c r="BY42" s="246"/>
      <c r="BZ42" s="246"/>
      <c r="CA42" s="246"/>
      <c r="CB42" s="246"/>
      <c r="CC42" s="246"/>
      <c r="CD42" s="246"/>
      <c r="CE42" s="246"/>
      <c r="CF42" s="246"/>
      <c r="CG42" s="246"/>
      <c r="CH42" s="246">
        <f>AT42</f>
        <v>10000</v>
      </c>
      <c r="CI42" s="246"/>
      <c r="CJ42" s="246"/>
      <c r="CK42" s="246"/>
      <c r="CL42" s="246"/>
      <c r="CM42" s="246"/>
      <c r="CN42" s="246"/>
      <c r="CO42" s="246"/>
      <c r="CP42" s="246"/>
      <c r="CQ42" s="246"/>
      <c r="CR42" s="247"/>
      <c r="CS42" s="247"/>
      <c r="CT42" s="247"/>
      <c r="CU42" s="247"/>
      <c r="CV42" s="247"/>
      <c r="CW42" s="247"/>
      <c r="CX42" s="247"/>
      <c r="CY42" s="247"/>
      <c r="CZ42" s="247"/>
      <c r="DA42" s="247"/>
      <c r="DB42" s="247"/>
      <c r="DC42" s="45"/>
    </row>
    <row r="43" spans="1:107" s="13" customFormat="1" ht="189.75" customHeight="1">
      <c r="A43" s="34"/>
      <c r="B43" s="251" t="s">
        <v>326</v>
      </c>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49" t="s">
        <v>168</v>
      </c>
      <c r="AF43" s="249"/>
      <c r="AG43" s="249"/>
      <c r="AH43" s="249"/>
      <c r="AI43" s="249"/>
      <c r="AJ43" s="249"/>
      <c r="AK43" s="250" t="s">
        <v>173</v>
      </c>
      <c r="AL43" s="250"/>
      <c r="AM43" s="250"/>
      <c r="AN43" s="250"/>
      <c r="AO43" s="250"/>
      <c r="AP43" s="250"/>
      <c r="AQ43" s="250"/>
      <c r="AR43" s="250"/>
      <c r="AS43" s="250"/>
      <c r="AT43" s="247">
        <v>16200</v>
      </c>
      <c r="AU43" s="247"/>
      <c r="AV43" s="247"/>
      <c r="AW43" s="247"/>
      <c r="AX43" s="247"/>
      <c r="AY43" s="247"/>
      <c r="AZ43" s="247"/>
      <c r="BA43" s="247"/>
      <c r="BB43" s="247"/>
      <c r="BC43" s="247"/>
      <c r="BD43" s="247"/>
      <c r="BE43" s="247"/>
      <c r="BF43" s="247"/>
      <c r="BG43" s="247"/>
      <c r="BH43" s="43"/>
      <c r="BI43" s="43"/>
      <c r="BJ43" s="44"/>
      <c r="BK43" s="246">
        <v>22600</v>
      </c>
      <c r="BL43" s="246"/>
      <c r="BM43" s="246"/>
      <c r="BN43" s="246"/>
      <c r="BO43" s="246"/>
      <c r="BP43" s="246"/>
      <c r="BQ43" s="246"/>
      <c r="BR43" s="246"/>
      <c r="BS43" s="246"/>
      <c r="BT43" s="246"/>
      <c r="BU43" s="246"/>
      <c r="BV43" s="246"/>
      <c r="BW43" s="246">
        <v>16161</v>
      </c>
      <c r="BX43" s="246"/>
      <c r="BY43" s="246"/>
      <c r="BZ43" s="246"/>
      <c r="CA43" s="246"/>
      <c r="CB43" s="246"/>
      <c r="CC43" s="246"/>
      <c r="CD43" s="246"/>
      <c r="CE43" s="246"/>
      <c r="CF43" s="246"/>
      <c r="CG43" s="246"/>
      <c r="CH43" s="246">
        <f>AT43-BW43</f>
        <v>39</v>
      </c>
      <c r="CI43" s="246"/>
      <c r="CJ43" s="246"/>
      <c r="CK43" s="246"/>
      <c r="CL43" s="246"/>
      <c r="CM43" s="246"/>
      <c r="CN43" s="246"/>
      <c r="CO43" s="246"/>
      <c r="CP43" s="246"/>
      <c r="CQ43" s="246"/>
      <c r="CR43" s="247"/>
      <c r="CS43" s="247"/>
      <c r="CT43" s="247"/>
      <c r="CU43" s="247"/>
      <c r="CV43" s="247"/>
      <c r="CW43" s="247"/>
      <c r="CX43" s="247"/>
      <c r="CY43" s="247"/>
      <c r="CZ43" s="247"/>
      <c r="DA43" s="247"/>
      <c r="DB43" s="247"/>
      <c r="DC43" s="45"/>
    </row>
    <row r="44" spans="1:107" s="13" customFormat="1" ht="189.75" customHeight="1">
      <c r="A44" s="34"/>
      <c r="B44" s="251" t="s">
        <v>240</v>
      </c>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49" t="s">
        <v>168</v>
      </c>
      <c r="AF44" s="249"/>
      <c r="AG44" s="249"/>
      <c r="AH44" s="249"/>
      <c r="AI44" s="249"/>
      <c r="AJ44" s="249"/>
      <c r="AK44" s="250" t="s">
        <v>241</v>
      </c>
      <c r="AL44" s="250"/>
      <c r="AM44" s="250"/>
      <c r="AN44" s="250"/>
      <c r="AO44" s="250"/>
      <c r="AP44" s="250"/>
      <c r="AQ44" s="250"/>
      <c r="AR44" s="250"/>
      <c r="AS44" s="250"/>
      <c r="AT44" s="247">
        <v>270000</v>
      </c>
      <c r="AU44" s="247"/>
      <c r="AV44" s="247"/>
      <c r="AW44" s="247"/>
      <c r="AX44" s="247"/>
      <c r="AY44" s="247"/>
      <c r="AZ44" s="247"/>
      <c r="BA44" s="247"/>
      <c r="BB44" s="247"/>
      <c r="BC44" s="247"/>
      <c r="BD44" s="247"/>
      <c r="BE44" s="247"/>
      <c r="BF44" s="247"/>
      <c r="BG44" s="247"/>
      <c r="BH44" s="43"/>
      <c r="BI44" s="43"/>
      <c r="BJ44" s="44"/>
      <c r="BK44" s="246">
        <v>22600</v>
      </c>
      <c r="BL44" s="246"/>
      <c r="BM44" s="246"/>
      <c r="BN44" s="246"/>
      <c r="BO44" s="246"/>
      <c r="BP44" s="246"/>
      <c r="BQ44" s="246"/>
      <c r="BR44" s="246"/>
      <c r="BS44" s="246"/>
      <c r="BT44" s="246"/>
      <c r="BU44" s="246"/>
      <c r="BV44" s="246"/>
      <c r="BW44" s="246">
        <v>144000</v>
      </c>
      <c r="BX44" s="246"/>
      <c r="BY44" s="246"/>
      <c r="BZ44" s="246"/>
      <c r="CA44" s="246"/>
      <c r="CB44" s="246"/>
      <c r="CC44" s="246"/>
      <c r="CD44" s="246"/>
      <c r="CE44" s="246"/>
      <c r="CF44" s="246"/>
      <c r="CG44" s="246"/>
      <c r="CH44" s="246">
        <f>AT44-BW44</f>
        <v>126000</v>
      </c>
      <c r="CI44" s="246"/>
      <c r="CJ44" s="246"/>
      <c r="CK44" s="246"/>
      <c r="CL44" s="246"/>
      <c r="CM44" s="246"/>
      <c r="CN44" s="246"/>
      <c r="CO44" s="246"/>
      <c r="CP44" s="246"/>
      <c r="CQ44" s="246"/>
      <c r="CR44" s="247"/>
      <c r="CS44" s="247"/>
      <c r="CT44" s="247"/>
      <c r="CU44" s="247"/>
      <c r="CV44" s="247"/>
      <c r="CW44" s="247"/>
      <c r="CX44" s="247"/>
      <c r="CY44" s="247"/>
      <c r="CZ44" s="247"/>
      <c r="DA44" s="247"/>
      <c r="DB44" s="247"/>
      <c r="DC44" s="45"/>
    </row>
    <row r="45" spans="1:107" s="13" customFormat="1" ht="189.75" customHeight="1">
      <c r="A45" s="34"/>
      <c r="B45" s="251" t="s">
        <v>240</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49" t="s">
        <v>168</v>
      </c>
      <c r="AF45" s="249"/>
      <c r="AG45" s="249"/>
      <c r="AH45" s="249"/>
      <c r="AI45" s="249"/>
      <c r="AJ45" s="249"/>
      <c r="AK45" s="250" t="s">
        <v>242</v>
      </c>
      <c r="AL45" s="250"/>
      <c r="AM45" s="250"/>
      <c r="AN45" s="250"/>
      <c r="AO45" s="250"/>
      <c r="AP45" s="250"/>
      <c r="AQ45" s="250"/>
      <c r="AR45" s="250"/>
      <c r="AS45" s="250"/>
      <c r="AT45" s="247">
        <v>10000</v>
      </c>
      <c r="AU45" s="247"/>
      <c r="AV45" s="247"/>
      <c r="AW45" s="247"/>
      <c r="AX45" s="247"/>
      <c r="AY45" s="247"/>
      <c r="AZ45" s="247"/>
      <c r="BA45" s="247"/>
      <c r="BB45" s="247"/>
      <c r="BC45" s="247"/>
      <c r="BD45" s="247"/>
      <c r="BE45" s="247"/>
      <c r="BF45" s="247"/>
      <c r="BG45" s="247"/>
      <c r="BH45" s="43"/>
      <c r="BI45" s="43"/>
      <c r="BJ45" s="44"/>
      <c r="BK45" s="246">
        <v>22600</v>
      </c>
      <c r="BL45" s="246"/>
      <c r="BM45" s="246"/>
      <c r="BN45" s="246"/>
      <c r="BO45" s="246"/>
      <c r="BP45" s="246"/>
      <c r="BQ45" s="246"/>
      <c r="BR45" s="246"/>
      <c r="BS45" s="246"/>
      <c r="BT45" s="246"/>
      <c r="BU45" s="246"/>
      <c r="BV45" s="246"/>
      <c r="BW45" s="246" t="s">
        <v>12</v>
      </c>
      <c r="BX45" s="246"/>
      <c r="BY45" s="246"/>
      <c r="BZ45" s="246"/>
      <c r="CA45" s="246"/>
      <c r="CB45" s="246"/>
      <c r="CC45" s="246"/>
      <c r="CD45" s="246"/>
      <c r="CE45" s="246"/>
      <c r="CF45" s="246"/>
      <c r="CG45" s="246"/>
      <c r="CH45" s="246">
        <f>AT45</f>
        <v>10000</v>
      </c>
      <c r="CI45" s="246"/>
      <c r="CJ45" s="246"/>
      <c r="CK45" s="246"/>
      <c r="CL45" s="246"/>
      <c r="CM45" s="246"/>
      <c r="CN45" s="246"/>
      <c r="CO45" s="246"/>
      <c r="CP45" s="246"/>
      <c r="CQ45" s="246"/>
      <c r="CR45" s="247"/>
      <c r="CS45" s="247"/>
      <c r="CT45" s="247"/>
      <c r="CU45" s="247"/>
      <c r="CV45" s="247"/>
      <c r="CW45" s="247"/>
      <c r="CX45" s="247"/>
      <c r="CY45" s="247"/>
      <c r="CZ45" s="247"/>
      <c r="DA45" s="247"/>
      <c r="DB45" s="247"/>
      <c r="DC45" s="45"/>
    </row>
    <row r="46" spans="1:107" s="13" customFormat="1" ht="191.25" customHeight="1">
      <c r="A46" s="34"/>
      <c r="B46" s="248" t="s">
        <v>243</v>
      </c>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9" t="s">
        <v>168</v>
      </c>
      <c r="AF46" s="249"/>
      <c r="AG46" s="249"/>
      <c r="AH46" s="249"/>
      <c r="AI46" s="249"/>
      <c r="AJ46" s="249"/>
      <c r="AK46" s="250" t="s">
        <v>244</v>
      </c>
      <c r="AL46" s="250"/>
      <c r="AM46" s="250"/>
      <c r="AN46" s="250"/>
      <c r="AO46" s="250"/>
      <c r="AP46" s="250"/>
      <c r="AQ46" s="250"/>
      <c r="AR46" s="250"/>
      <c r="AS46" s="250"/>
      <c r="AT46" s="247">
        <v>1736417.47</v>
      </c>
      <c r="AU46" s="247"/>
      <c r="AV46" s="247"/>
      <c r="AW46" s="247"/>
      <c r="AX46" s="247"/>
      <c r="AY46" s="247"/>
      <c r="AZ46" s="247"/>
      <c r="BA46" s="247"/>
      <c r="BB46" s="247"/>
      <c r="BC46" s="247"/>
      <c r="BD46" s="247"/>
      <c r="BE46" s="247"/>
      <c r="BF46" s="247"/>
      <c r="BG46" s="247"/>
      <c r="BH46" s="43"/>
      <c r="BI46" s="43"/>
      <c r="BJ46" s="44"/>
      <c r="BK46" s="246">
        <v>22600</v>
      </c>
      <c r="BL46" s="246"/>
      <c r="BM46" s="246"/>
      <c r="BN46" s="246"/>
      <c r="BO46" s="246"/>
      <c r="BP46" s="246"/>
      <c r="BQ46" s="246"/>
      <c r="BR46" s="246"/>
      <c r="BS46" s="246"/>
      <c r="BT46" s="246"/>
      <c r="BU46" s="246"/>
      <c r="BV46" s="246"/>
      <c r="BW46" s="246">
        <v>849618</v>
      </c>
      <c r="BX46" s="246"/>
      <c r="BY46" s="246"/>
      <c r="BZ46" s="246"/>
      <c r="CA46" s="246"/>
      <c r="CB46" s="246"/>
      <c r="CC46" s="246"/>
      <c r="CD46" s="246"/>
      <c r="CE46" s="246"/>
      <c r="CF46" s="246"/>
      <c r="CG46" s="246"/>
      <c r="CH46" s="246">
        <f>AT46-BW46</f>
        <v>886799.47</v>
      </c>
      <c r="CI46" s="246"/>
      <c r="CJ46" s="246"/>
      <c r="CK46" s="246"/>
      <c r="CL46" s="246"/>
      <c r="CM46" s="246"/>
      <c r="CN46" s="246"/>
      <c r="CO46" s="246"/>
      <c r="CP46" s="246"/>
      <c r="CQ46" s="246"/>
      <c r="CR46" s="247"/>
      <c r="CS46" s="247"/>
      <c r="CT46" s="247"/>
      <c r="CU46" s="247"/>
      <c r="CV46" s="247"/>
      <c r="CW46" s="247"/>
      <c r="CX46" s="247"/>
      <c r="CY46" s="247"/>
      <c r="CZ46" s="247"/>
      <c r="DA46" s="247"/>
      <c r="DB46" s="247"/>
      <c r="DC46" s="45"/>
    </row>
    <row r="47" spans="1:107" s="13" customFormat="1" ht="177" customHeight="1">
      <c r="A47" s="34"/>
      <c r="B47" s="248" t="s">
        <v>245</v>
      </c>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9" t="s">
        <v>168</v>
      </c>
      <c r="AF47" s="249"/>
      <c r="AG47" s="249"/>
      <c r="AH47" s="249"/>
      <c r="AI47" s="249"/>
      <c r="AJ47" s="249"/>
      <c r="AK47" s="250" t="s">
        <v>246</v>
      </c>
      <c r="AL47" s="250"/>
      <c r="AM47" s="250"/>
      <c r="AN47" s="250"/>
      <c r="AO47" s="250"/>
      <c r="AP47" s="250"/>
      <c r="AQ47" s="250"/>
      <c r="AR47" s="250"/>
      <c r="AS47" s="250"/>
      <c r="AT47" s="247">
        <v>11000</v>
      </c>
      <c r="AU47" s="247"/>
      <c r="AV47" s="247"/>
      <c r="AW47" s="247"/>
      <c r="AX47" s="247"/>
      <c r="AY47" s="247"/>
      <c r="AZ47" s="247"/>
      <c r="BA47" s="247"/>
      <c r="BB47" s="247"/>
      <c r="BC47" s="247"/>
      <c r="BD47" s="247"/>
      <c r="BE47" s="247"/>
      <c r="BF47" s="247"/>
      <c r="BG47" s="247"/>
      <c r="BH47" s="43"/>
      <c r="BI47" s="43"/>
      <c r="BJ47" s="44"/>
      <c r="BK47" s="246">
        <v>22600</v>
      </c>
      <c r="BL47" s="246"/>
      <c r="BM47" s="246"/>
      <c r="BN47" s="246"/>
      <c r="BO47" s="246"/>
      <c r="BP47" s="246"/>
      <c r="BQ47" s="246"/>
      <c r="BR47" s="246"/>
      <c r="BS47" s="246"/>
      <c r="BT47" s="246"/>
      <c r="BU47" s="246"/>
      <c r="BV47" s="246"/>
      <c r="BW47" s="246">
        <v>10153</v>
      </c>
      <c r="BX47" s="246"/>
      <c r="BY47" s="246"/>
      <c r="BZ47" s="246"/>
      <c r="CA47" s="246"/>
      <c r="CB47" s="246"/>
      <c r="CC47" s="246"/>
      <c r="CD47" s="246"/>
      <c r="CE47" s="246"/>
      <c r="CF47" s="246"/>
      <c r="CG47" s="246"/>
      <c r="CH47" s="246">
        <f>AT47-BW47</f>
        <v>847</v>
      </c>
      <c r="CI47" s="246"/>
      <c r="CJ47" s="246"/>
      <c r="CK47" s="246"/>
      <c r="CL47" s="246"/>
      <c r="CM47" s="246"/>
      <c r="CN47" s="246"/>
      <c r="CO47" s="246"/>
      <c r="CP47" s="246"/>
      <c r="CQ47" s="246"/>
      <c r="CR47" s="247"/>
      <c r="CS47" s="247"/>
      <c r="CT47" s="247"/>
      <c r="CU47" s="247"/>
      <c r="CV47" s="247"/>
      <c r="CW47" s="247"/>
      <c r="CX47" s="247"/>
      <c r="CY47" s="247"/>
      <c r="CZ47" s="247"/>
      <c r="DA47" s="247"/>
      <c r="DB47" s="247"/>
      <c r="DC47" s="45"/>
    </row>
    <row r="48" spans="1:107" s="9" customFormat="1" ht="168.75" customHeight="1">
      <c r="A48" s="46"/>
      <c r="B48" s="277" t="s">
        <v>251</v>
      </c>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44" t="s">
        <v>168</v>
      </c>
      <c r="AF48" s="244"/>
      <c r="AG48" s="244"/>
      <c r="AH48" s="244"/>
      <c r="AI48" s="244"/>
      <c r="AJ48" s="244"/>
      <c r="AK48" s="245" t="s">
        <v>252</v>
      </c>
      <c r="AL48" s="245"/>
      <c r="AM48" s="245"/>
      <c r="AN48" s="245"/>
      <c r="AO48" s="245"/>
      <c r="AP48" s="245"/>
      <c r="AQ48" s="245"/>
      <c r="AR48" s="245"/>
      <c r="AS48" s="245"/>
      <c r="AT48" s="241">
        <v>4400</v>
      </c>
      <c r="AU48" s="241"/>
      <c r="AV48" s="241"/>
      <c r="AW48" s="241"/>
      <c r="AX48" s="241"/>
      <c r="AY48" s="241"/>
      <c r="AZ48" s="241"/>
      <c r="BA48" s="241"/>
      <c r="BB48" s="241"/>
      <c r="BC48" s="241"/>
      <c r="BD48" s="241"/>
      <c r="BE48" s="241"/>
      <c r="BF48" s="241"/>
      <c r="BG48" s="241"/>
      <c r="BH48" s="48"/>
      <c r="BI48" s="48"/>
      <c r="BJ48" s="49"/>
      <c r="BK48" s="242">
        <v>22600</v>
      </c>
      <c r="BL48" s="242"/>
      <c r="BM48" s="242"/>
      <c r="BN48" s="242"/>
      <c r="BO48" s="242"/>
      <c r="BP48" s="242"/>
      <c r="BQ48" s="242"/>
      <c r="BR48" s="242"/>
      <c r="BS48" s="242"/>
      <c r="BT48" s="242"/>
      <c r="BU48" s="242"/>
      <c r="BV48" s="242"/>
      <c r="BW48" s="246">
        <v>4385</v>
      </c>
      <c r="BX48" s="246"/>
      <c r="BY48" s="246"/>
      <c r="BZ48" s="246"/>
      <c r="CA48" s="246"/>
      <c r="CB48" s="246"/>
      <c r="CC48" s="246"/>
      <c r="CD48" s="246"/>
      <c r="CE48" s="246"/>
      <c r="CF48" s="246"/>
      <c r="CG48" s="246"/>
      <c r="CH48" s="242">
        <f>AT48-BW48</f>
        <v>15</v>
      </c>
      <c r="CI48" s="242"/>
      <c r="CJ48" s="242"/>
      <c r="CK48" s="242"/>
      <c r="CL48" s="242"/>
      <c r="CM48" s="242"/>
      <c r="CN48" s="242"/>
      <c r="CO48" s="242"/>
      <c r="CP48" s="242"/>
      <c r="CQ48" s="242"/>
      <c r="CR48" s="241"/>
      <c r="CS48" s="241"/>
      <c r="CT48" s="241"/>
      <c r="CU48" s="241"/>
      <c r="CV48" s="241"/>
      <c r="CW48" s="241"/>
      <c r="CX48" s="241"/>
      <c r="CY48" s="241"/>
      <c r="CZ48" s="241"/>
      <c r="DA48" s="241"/>
      <c r="DB48" s="241"/>
      <c r="DC48" s="50"/>
    </row>
    <row r="49" spans="1:107" s="9" customFormat="1" ht="162" customHeight="1">
      <c r="A49" s="46"/>
      <c r="B49" s="277" t="s">
        <v>253</v>
      </c>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44" t="s">
        <v>168</v>
      </c>
      <c r="AF49" s="244"/>
      <c r="AG49" s="244"/>
      <c r="AH49" s="244"/>
      <c r="AI49" s="244"/>
      <c r="AJ49" s="244"/>
      <c r="AK49" s="245" t="s">
        <v>254</v>
      </c>
      <c r="AL49" s="245"/>
      <c r="AM49" s="245"/>
      <c r="AN49" s="245"/>
      <c r="AO49" s="245"/>
      <c r="AP49" s="245"/>
      <c r="AQ49" s="245"/>
      <c r="AR49" s="245"/>
      <c r="AS49" s="245"/>
      <c r="AT49" s="241">
        <v>67500</v>
      </c>
      <c r="AU49" s="241"/>
      <c r="AV49" s="241"/>
      <c r="AW49" s="241"/>
      <c r="AX49" s="241"/>
      <c r="AY49" s="241"/>
      <c r="AZ49" s="241"/>
      <c r="BA49" s="241"/>
      <c r="BB49" s="241"/>
      <c r="BC49" s="241"/>
      <c r="BD49" s="241"/>
      <c r="BE49" s="241"/>
      <c r="BF49" s="241"/>
      <c r="BG49" s="241"/>
      <c r="BH49" s="48"/>
      <c r="BI49" s="48"/>
      <c r="BJ49" s="49"/>
      <c r="BK49" s="242">
        <v>22600</v>
      </c>
      <c r="BL49" s="242"/>
      <c r="BM49" s="242"/>
      <c r="BN49" s="242"/>
      <c r="BO49" s="242"/>
      <c r="BP49" s="242"/>
      <c r="BQ49" s="242"/>
      <c r="BR49" s="242"/>
      <c r="BS49" s="242"/>
      <c r="BT49" s="242"/>
      <c r="BU49" s="242"/>
      <c r="BV49" s="242"/>
      <c r="BW49" s="246">
        <v>67500</v>
      </c>
      <c r="BX49" s="246"/>
      <c r="BY49" s="246"/>
      <c r="BZ49" s="246"/>
      <c r="CA49" s="246"/>
      <c r="CB49" s="246"/>
      <c r="CC49" s="246"/>
      <c r="CD49" s="246"/>
      <c r="CE49" s="246"/>
      <c r="CF49" s="246"/>
      <c r="CG49" s="246"/>
      <c r="CH49" s="242" t="s">
        <v>12</v>
      </c>
      <c r="CI49" s="242"/>
      <c r="CJ49" s="242"/>
      <c r="CK49" s="242"/>
      <c r="CL49" s="242"/>
      <c r="CM49" s="242"/>
      <c r="CN49" s="242"/>
      <c r="CO49" s="242"/>
      <c r="CP49" s="242"/>
      <c r="CQ49" s="242"/>
      <c r="CR49" s="241"/>
      <c r="CS49" s="241"/>
      <c r="CT49" s="241"/>
      <c r="CU49" s="241"/>
      <c r="CV49" s="241"/>
      <c r="CW49" s="241"/>
      <c r="CX49" s="241"/>
      <c r="CY49" s="241"/>
      <c r="CZ49" s="241"/>
      <c r="DA49" s="241"/>
      <c r="DB49" s="241"/>
      <c r="DC49" s="50"/>
    </row>
    <row r="50" spans="1:256" s="55" customFormat="1" ht="144.75" customHeight="1">
      <c r="A50" s="51"/>
      <c r="B50" s="243" t="s">
        <v>255</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4" t="s">
        <v>168</v>
      </c>
      <c r="AF50" s="244"/>
      <c r="AG50" s="244"/>
      <c r="AH50" s="244"/>
      <c r="AI50" s="244"/>
      <c r="AJ50" s="244"/>
      <c r="AK50" s="245" t="s">
        <v>256</v>
      </c>
      <c r="AL50" s="245"/>
      <c r="AM50" s="245"/>
      <c r="AN50" s="245"/>
      <c r="AO50" s="245"/>
      <c r="AP50" s="245"/>
      <c r="AQ50" s="245"/>
      <c r="AR50" s="245"/>
      <c r="AS50" s="245"/>
      <c r="AT50" s="241">
        <v>592000</v>
      </c>
      <c r="AU50" s="241"/>
      <c r="AV50" s="241"/>
      <c r="AW50" s="241"/>
      <c r="AX50" s="241"/>
      <c r="AY50" s="241"/>
      <c r="AZ50" s="241"/>
      <c r="BA50" s="241"/>
      <c r="BB50" s="241"/>
      <c r="BC50" s="241"/>
      <c r="BD50" s="241"/>
      <c r="BE50" s="241"/>
      <c r="BF50" s="241"/>
      <c r="BG50" s="52"/>
      <c r="BH50" s="48"/>
      <c r="BI50" s="48"/>
      <c r="BJ50" s="49"/>
      <c r="BK50" s="241">
        <v>150000</v>
      </c>
      <c r="BL50" s="241"/>
      <c r="BM50" s="241"/>
      <c r="BN50" s="241"/>
      <c r="BO50" s="241"/>
      <c r="BP50" s="241"/>
      <c r="BQ50" s="241"/>
      <c r="BR50" s="241"/>
      <c r="BS50" s="241"/>
      <c r="BT50" s="241"/>
      <c r="BU50" s="241"/>
      <c r="BV50" s="49"/>
      <c r="BW50" s="242">
        <v>192038</v>
      </c>
      <c r="BX50" s="242"/>
      <c r="BY50" s="242"/>
      <c r="BZ50" s="242"/>
      <c r="CA50" s="242"/>
      <c r="CB50" s="242"/>
      <c r="CC50" s="242"/>
      <c r="CD50" s="242"/>
      <c r="CE50" s="242"/>
      <c r="CF50" s="242"/>
      <c r="CG50" s="242"/>
      <c r="CH50" s="242">
        <f>AT50-BW50</f>
        <v>399962</v>
      </c>
      <c r="CI50" s="242"/>
      <c r="CJ50" s="242"/>
      <c r="CK50" s="242"/>
      <c r="CL50" s="242"/>
      <c r="CM50" s="242"/>
      <c r="CN50" s="242"/>
      <c r="CO50" s="242"/>
      <c r="CP50" s="242"/>
      <c r="CQ50" s="242"/>
      <c r="CR50" s="241"/>
      <c r="CS50" s="241"/>
      <c r="CT50" s="241"/>
      <c r="CU50" s="241"/>
      <c r="CV50" s="241"/>
      <c r="CW50" s="241"/>
      <c r="CX50" s="241"/>
      <c r="CY50" s="241"/>
      <c r="CZ50" s="241"/>
      <c r="DA50" s="241"/>
      <c r="DB50" s="241"/>
      <c r="DC50" s="50"/>
      <c r="DD50" s="30"/>
      <c r="DE50" s="30"/>
      <c r="DF50" s="30"/>
      <c r="DG50" s="30"/>
      <c r="DH50" s="30"/>
      <c r="DI50" s="30"/>
      <c r="DJ50" s="30"/>
      <c r="DK50" s="30"/>
      <c r="DL50" s="30"/>
      <c r="DM50" s="30"/>
      <c r="DN50" s="30"/>
      <c r="DO50" s="30"/>
      <c r="DP50" s="30"/>
      <c r="DQ50" s="30"/>
      <c r="DR50" s="30"/>
      <c r="DS50" s="30"/>
      <c r="DT50" s="30"/>
      <c r="DU50" s="30"/>
      <c r="DV50" s="30"/>
      <c r="DW50" s="30"/>
      <c r="DX50" s="53"/>
      <c r="DY50" s="53"/>
      <c r="DZ50" s="53"/>
      <c r="EA50" s="53"/>
      <c r="EB50" s="53"/>
      <c r="EC50" s="53"/>
      <c r="ED50" s="53"/>
      <c r="EE50" s="53"/>
      <c r="EF50" s="53"/>
      <c r="EG50" s="53"/>
      <c r="EH50" s="53"/>
      <c r="EI50" s="53"/>
      <c r="EJ50" s="53"/>
      <c r="EK50" s="53"/>
      <c r="EL50" s="53"/>
      <c r="EM50" s="53"/>
      <c r="EN50" s="53"/>
      <c r="EO50" s="53"/>
      <c r="EP50" s="53"/>
      <c r="EQ50" s="53"/>
      <c r="ER50" s="53"/>
      <c r="ES50" s="53"/>
      <c r="ET50" s="53"/>
      <c r="EU50" s="53"/>
      <c r="EV50" s="53"/>
      <c r="EW50" s="53"/>
      <c r="EX50" s="53"/>
      <c r="EY50" s="53"/>
      <c r="EZ50" s="53"/>
      <c r="FA50" s="54"/>
      <c r="FB50" s="54"/>
      <c r="FC50" s="54"/>
      <c r="FD50" s="54"/>
      <c r="FE50" s="54"/>
      <c r="FF50" s="54"/>
      <c r="FG50" s="54"/>
      <c r="FH50" s="54"/>
      <c r="FI50" s="54"/>
      <c r="FJ50" s="54"/>
      <c r="FK50" s="54"/>
      <c r="FL50" s="54"/>
      <c r="FM50" s="54"/>
      <c r="FN50" s="54"/>
      <c r="FO50" s="54"/>
      <c r="GC50" s="56"/>
      <c r="GR50" s="57"/>
      <c r="HY50" s="30"/>
      <c r="HZ50" s="30"/>
      <c r="IA50" s="30"/>
      <c r="IB50" s="30"/>
      <c r="IC50" s="30"/>
      <c r="ID50" s="30"/>
      <c r="IE50" s="30"/>
      <c r="IF50" s="30"/>
      <c r="IG50" s="30"/>
      <c r="IH50" s="30"/>
      <c r="II50" s="30"/>
      <c r="IJ50" s="30"/>
      <c r="IK50" s="30"/>
      <c r="IL50" s="30"/>
      <c r="IM50" s="30"/>
      <c r="IN50" s="30"/>
      <c r="IO50" s="30"/>
      <c r="IP50" s="30"/>
      <c r="IQ50" s="30"/>
      <c r="IR50" s="30"/>
      <c r="IS50" s="30"/>
      <c r="IT50" s="30"/>
      <c r="IU50" s="30"/>
      <c r="IV50" s="30"/>
    </row>
    <row r="51" spans="1:256" s="55" customFormat="1" ht="138.75" customHeight="1">
      <c r="A51" s="51"/>
      <c r="B51" s="243" t="s">
        <v>257</v>
      </c>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4" t="s">
        <v>168</v>
      </c>
      <c r="AF51" s="244"/>
      <c r="AG51" s="244"/>
      <c r="AH51" s="244"/>
      <c r="AI51" s="244"/>
      <c r="AJ51" s="244"/>
      <c r="AK51" s="245" t="s">
        <v>259</v>
      </c>
      <c r="AL51" s="245"/>
      <c r="AM51" s="245"/>
      <c r="AN51" s="245"/>
      <c r="AO51" s="245"/>
      <c r="AP51" s="245"/>
      <c r="AQ51" s="245"/>
      <c r="AR51" s="245"/>
      <c r="AS51" s="245"/>
      <c r="AT51" s="241">
        <v>100000</v>
      </c>
      <c r="AU51" s="241"/>
      <c r="AV51" s="241"/>
      <c r="AW51" s="241"/>
      <c r="AX51" s="241"/>
      <c r="AY51" s="241"/>
      <c r="AZ51" s="241"/>
      <c r="BA51" s="241"/>
      <c r="BB51" s="241"/>
      <c r="BC51" s="241"/>
      <c r="BD51" s="241"/>
      <c r="BE51" s="241"/>
      <c r="BF51" s="241"/>
      <c r="BG51" s="52"/>
      <c r="BH51" s="48"/>
      <c r="BI51" s="48"/>
      <c r="BJ51" s="49"/>
      <c r="BK51" s="241">
        <v>150000</v>
      </c>
      <c r="BL51" s="241"/>
      <c r="BM51" s="241"/>
      <c r="BN51" s="241"/>
      <c r="BO51" s="241"/>
      <c r="BP51" s="241"/>
      <c r="BQ51" s="241"/>
      <c r="BR51" s="241"/>
      <c r="BS51" s="241"/>
      <c r="BT51" s="241"/>
      <c r="BU51" s="241"/>
      <c r="BV51" s="49"/>
      <c r="BW51" s="242">
        <v>99049</v>
      </c>
      <c r="BX51" s="242"/>
      <c r="BY51" s="242"/>
      <c r="BZ51" s="242"/>
      <c r="CA51" s="242"/>
      <c r="CB51" s="242"/>
      <c r="CC51" s="242"/>
      <c r="CD51" s="242"/>
      <c r="CE51" s="242"/>
      <c r="CF51" s="242"/>
      <c r="CG51" s="242"/>
      <c r="CH51" s="242">
        <f>AT51-BW51</f>
        <v>951</v>
      </c>
      <c r="CI51" s="242"/>
      <c r="CJ51" s="242"/>
      <c r="CK51" s="242"/>
      <c r="CL51" s="242"/>
      <c r="CM51" s="242"/>
      <c r="CN51" s="242"/>
      <c r="CO51" s="242"/>
      <c r="CP51" s="242"/>
      <c r="CQ51" s="242"/>
      <c r="CR51" s="241"/>
      <c r="CS51" s="241"/>
      <c r="CT51" s="241"/>
      <c r="CU51" s="241"/>
      <c r="CV51" s="241"/>
      <c r="CW51" s="241"/>
      <c r="CX51" s="241"/>
      <c r="CY51" s="241"/>
      <c r="CZ51" s="241"/>
      <c r="DA51" s="241"/>
      <c r="DB51" s="241"/>
      <c r="DC51" s="50"/>
      <c r="DD51" s="30"/>
      <c r="DE51" s="30"/>
      <c r="DF51" s="30"/>
      <c r="DG51" s="30"/>
      <c r="DH51" s="30"/>
      <c r="DI51" s="30"/>
      <c r="DJ51" s="30"/>
      <c r="DK51" s="30"/>
      <c r="DL51" s="30"/>
      <c r="DM51" s="30"/>
      <c r="DN51" s="30"/>
      <c r="DO51" s="30"/>
      <c r="DP51" s="30"/>
      <c r="DQ51" s="30"/>
      <c r="DR51" s="30"/>
      <c r="DS51" s="30"/>
      <c r="DT51" s="30"/>
      <c r="DU51" s="30"/>
      <c r="DV51" s="30"/>
      <c r="DW51" s="30"/>
      <c r="DX51" s="53"/>
      <c r="DY51" s="53"/>
      <c r="DZ51" s="53"/>
      <c r="EA51" s="53"/>
      <c r="EB51" s="53"/>
      <c r="EC51" s="53"/>
      <c r="ED51" s="53"/>
      <c r="EE51" s="53"/>
      <c r="EF51" s="53"/>
      <c r="EG51" s="53"/>
      <c r="EH51" s="53"/>
      <c r="EI51" s="53"/>
      <c r="EJ51" s="53"/>
      <c r="EK51" s="53"/>
      <c r="EL51" s="53"/>
      <c r="EM51" s="53"/>
      <c r="EN51" s="53"/>
      <c r="EO51" s="53"/>
      <c r="EP51" s="53"/>
      <c r="EQ51" s="53"/>
      <c r="ER51" s="53"/>
      <c r="ES51" s="53"/>
      <c r="ET51" s="53"/>
      <c r="EU51" s="53"/>
      <c r="EV51" s="53"/>
      <c r="EW51" s="53"/>
      <c r="EX51" s="53"/>
      <c r="EY51" s="53"/>
      <c r="EZ51" s="53"/>
      <c r="FA51" s="54"/>
      <c r="FB51" s="54"/>
      <c r="FC51" s="54"/>
      <c r="FD51" s="54"/>
      <c r="FE51" s="54"/>
      <c r="FF51" s="54"/>
      <c r="FG51" s="54"/>
      <c r="FH51" s="54"/>
      <c r="FI51" s="54"/>
      <c r="FJ51" s="54"/>
      <c r="FK51" s="54"/>
      <c r="FL51" s="54"/>
      <c r="FM51" s="54"/>
      <c r="FN51" s="54"/>
      <c r="FO51" s="54"/>
      <c r="GC51" s="56"/>
      <c r="GR51" s="57"/>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row>
    <row r="52" spans="1:256" s="60" customFormat="1" ht="171" customHeight="1">
      <c r="A52" s="51"/>
      <c r="B52" s="243" t="s">
        <v>262</v>
      </c>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4" t="s">
        <v>168</v>
      </c>
      <c r="AF52" s="244"/>
      <c r="AG52" s="244"/>
      <c r="AH52" s="244"/>
      <c r="AI52" s="244"/>
      <c r="AJ52" s="244"/>
      <c r="AK52" s="245" t="s">
        <v>263</v>
      </c>
      <c r="AL52" s="245"/>
      <c r="AM52" s="245"/>
      <c r="AN52" s="245"/>
      <c r="AO52" s="245"/>
      <c r="AP52" s="245"/>
      <c r="AQ52" s="245"/>
      <c r="AR52" s="245"/>
      <c r="AS52" s="245"/>
      <c r="AT52" s="241">
        <v>51100</v>
      </c>
      <c r="AU52" s="241"/>
      <c r="AV52" s="241"/>
      <c r="AW52" s="241"/>
      <c r="AX52" s="241"/>
      <c r="AY52" s="241"/>
      <c r="AZ52" s="241"/>
      <c r="BA52" s="241"/>
      <c r="BB52" s="241"/>
      <c r="BC52" s="241"/>
      <c r="BD52" s="241"/>
      <c r="BE52" s="241"/>
      <c r="BF52" s="241"/>
      <c r="BG52" s="52"/>
      <c r="BH52" s="48"/>
      <c r="BI52" s="48"/>
      <c r="BJ52" s="49"/>
      <c r="BK52" s="241">
        <v>2000</v>
      </c>
      <c r="BL52" s="241"/>
      <c r="BM52" s="241"/>
      <c r="BN52" s="241"/>
      <c r="BO52" s="241"/>
      <c r="BP52" s="241"/>
      <c r="BQ52" s="241"/>
      <c r="BR52" s="241"/>
      <c r="BS52" s="241"/>
      <c r="BT52" s="241"/>
      <c r="BU52" s="241"/>
      <c r="BV52" s="49"/>
      <c r="BW52" s="242">
        <v>25200</v>
      </c>
      <c r="BX52" s="242"/>
      <c r="BY52" s="242"/>
      <c r="BZ52" s="242"/>
      <c r="CA52" s="242"/>
      <c r="CB52" s="242"/>
      <c r="CC52" s="242"/>
      <c r="CD52" s="242"/>
      <c r="CE52" s="242"/>
      <c r="CF52" s="242"/>
      <c r="CG52" s="242"/>
      <c r="CH52" s="242">
        <f>AT52-BW52</f>
        <v>25900</v>
      </c>
      <c r="CI52" s="242"/>
      <c r="CJ52" s="242"/>
      <c r="CK52" s="242"/>
      <c r="CL52" s="242"/>
      <c r="CM52" s="242"/>
      <c r="CN52" s="242"/>
      <c r="CO52" s="242"/>
      <c r="CP52" s="242"/>
      <c r="CQ52" s="242"/>
      <c r="CR52" s="241"/>
      <c r="CS52" s="241"/>
      <c r="CT52" s="241"/>
      <c r="CU52" s="241"/>
      <c r="CV52" s="241"/>
      <c r="CW52" s="241"/>
      <c r="CX52" s="241"/>
      <c r="CY52" s="241"/>
      <c r="CZ52" s="241"/>
      <c r="DA52" s="241"/>
      <c r="DB52" s="241"/>
      <c r="DC52" s="50"/>
      <c r="DD52" s="30"/>
      <c r="DE52" s="30"/>
      <c r="DF52" s="30"/>
      <c r="DG52" s="30"/>
      <c r="DH52" s="30"/>
      <c r="DI52" s="30"/>
      <c r="DJ52" s="30"/>
      <c r="DK52" s="30"/>
      <c r="DL52" s="30"/>
      <c r="DM52" s="30"/>
      <c r="DN52" s="30"/>
      <c r="DO52" s="30"/>
      <c r="DP52" s="30"/>
      <c r="DQ52" s="30"/>
      <c r="DR52" s="30"/>
      <c r="DS52" s="30"/>
      <c r="DT52" s="30"/>
      <c r="DU52" s="30"/>
      <c r="DV52" s="30"/>
      <c r="DW52" s="30"/>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9"/>
      <c r="FB52" s="59"/>
      <c r="FC52" s="59"/>
      <c r="FD52" s="59"/>
      <c r="FE52" s="59"/>
      <c r="FF52" s="59"/>
      <c r="FG52" s="59"/>
      <c r="FH52" s="59"/>
      <c r="FI52" s="59"/>
      <c r="FJ52" s="59"/>
      <c r="FK52" s="59"/>
      <c r="FL52" s="59"/>
      <c r="FM52" s="59"/>
      <c r="FN52" s="59"/>
      <c r="FO52" s="59"/>
      <c r="GC52" s="61"/>
      <c r="GR52" s="62"/>
      <c r="HX52" s="55"/>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row>
    <row r="53" spans="1:256" s="60" customFormat="1" ht="173.25" customHeight="1">
      <c r="A53" s="51"/>
      <c r="B53" s="243" t="s">
        <v>266</v>
      </c>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4" t="s">
        <v>168</v>
      </c>
      <c r="AF53" s="244"/>
      <c r="AG53" s="244"/>
      <c r="AH53" s="244"/>
      <c r="AI53" s="244"/>
      <c r="AJ53" s="244"/>
      <c r="AK53" s="245" t="s">
        <v>267</v>
      </c>
      <c r="AL53" s="245"/>
      <c r="AM53" s="245"/>
      <c r="AN53" s="245"/>
      <c r="AO53" s="245"/>
      <c r="AP53" s="245"/>
      <c r="AQ53" s="245"/>
      <c r="AR53" s="245"/>
      <c r="AS53" s="245"/>
      <c r="AT53" s="241">
        <v>7900</v>
      </c>
      <c r="AU53" s="241"/>
      <c r="AV53" s="241"/>
      <c r="AW53" s="241"/>
      <c r="AX53" s="241"/>
      <c r="AY53" s="241"/>
      <c r="AZ53" s="241"/>
      <c r="BA53" s="241"/>
      <c r="BB53" s="241"/>
      <c r="BC53" s="241"/>
      <c r="BD53" s="241"/>
      <c r="BE53" s="241"/>
      <c r="BF53" s="241"/>
      <c r="BG53" s="52"/>
      <c r="BH53" s="48"/>
      <c r="BI53" s="48"/>
      <c r="BJ53" s="49"/>
      <c r="BK53" s="241">
        <v>2000</v>
      </c>
      <c r="BL53" s="241"/>
      <c r="BM53" s="241"/>
      <c r="BN53" s="241"/>
      <c r="BO53" s="241"/>
      <c r="BP53" s="241"/>
      <c r="BQ53" s="241"/>
      <c r="BR53" s="241"/>
      <c r="BS53" s="241"/>
      <c r="BT53" s="241"/>
      <c r="BU53" s="241"/>
      <c r="BV53" s="49"/>
      <c r="BW53" s="242">
        <v>6366.1</v>
      </c>
      <c r="BX53" s="242"/>
      <c r="BY53" s="242"/>
      <c r="BZ53" s="242"/>
      <c r="CA53" s="242"/>
      <c r="CB53" s="242"/>
      <c r="CC53" s="242"/>
      <c r="CD53" s="242"/>
      <c r="CE53" s="242"/>
      <c r="CF53" s="242"/>
      <c r="CG53" s="242"/>
      <c r="CH53" s="242">
        <f>AT53-BW53</f>
        <v>1533.8999999999996</v>
      </c>
      <c r="CI53" s="242"/>
      <c r="CJ53" s="242"/>
      <c r="CK53" s="242"/>
      <c r="CL53" s="242"/>
      <c r="CM53" s="242"/>
      <c r="CN53" s="242"/>
      <c r="CO53" s="242"/>
      <c r="CP53" s="242"/>
      <c r="CQ53" s="242"/>
      <c r="CR53" s="241"/>
      <c r="CS53" s="241"/>
      <c r="CT53" s="241"/>
      <c r="CU53" s="241"/>
      <c r="CV53" s="241"/>
      <c r="CW53" s="241"/>
      <c r="CX53" s="241"/>
      <c r="CY53" s="241"/>
      <c r="CZ53" s="241"/>
      <c r="DA53" s="241"/>
      <c r="DB53" s="241"/>
      <c r="DC53" s="50"/>
      <c r="DD53" s="30"/>
      <c r="DE53" s="30"/>
      <c r="DF53" s="30"/>
      <c r="DG53" s="30"/>
      <c r="DH53" s="30"/>
      <c r="DI53" s="30"/>
      <c r="DJ53" s="30"/>
      <c r="DK53" s="30"/>
      <c r="DL53" s="30"/>
      <c r="DM53" s="30"/>
      <c r="DN53" s="30"/>
      <c r="DO53" s="30"/>
      <c r="DP53" s="30"/>
      <c r="DQ53" s="30"/>
      <c r="DR53" s="30"/>
      <c r="DS53" s="30"/>
      <c r="DT53" s="30"/>
      <c r="DU53" s="30"/>
      <c r="DV53" s="30"/>
      <c r="DW53" s="30"/>
      <c r="DX53" s="58"/>
      <c r="DY53" s="58"/>
      <c r="DZ53" s="58"/>
      <c r="EA53" s="58"/>
      <c r="EB53" s="58"/>
      <c r="EC53" s="58"/>
      <c r="ED53" s="58"/>
      <c r="EE53" s="58"/>
      <c r="EF53" s="58"/>
      <c r="EG53" s="58"/>
      <c r="EH53" s="58"/>
      <c r="EI53" s="58"/>
      <c r="EJ53" s="58"/>
      <c r="EK53" s="58"/>
      <c r="EL53" s="58"/>
      <c r="EM53" s="58"/>
      <c r="EN53" s="58"/>
      <c r="EO53" s="58"/>
      <c r="EP53" s="58"/>
      <c r="EQ53" s="58"/>
      <c r="ER53" s="58"/>
      <c r="ES53" s="58"/>
      <c r="ET53" s="58"/>
      <c r="EU53" s="58"/>
      <c r="EV53" s="58"/>
      <c r="EW53" s="58"/>
      <c r="EX53" s="58"/>
      <c r="EY53" s="58"/>
      <c r="EZ53" s="58"/>
      <c r="FA53" s="59"/>
      <c r="FB53" s="59"/>
      <c r="FC53" s="59"/>
      <c r="FD53" s="59"/>
      <c r="FE53" s="59"/>
      <c r="FF53" s="59"/>
      <c r="FG53" s="59"/>
      <c r="FH53" s="59"/>
      <c r="FI53" s="59"/>
      <c r="FJ53" s="59"/>
      <c r="FK53" s="59"/>
      <c r="FL53" s="59"/>
      <c r="FM53" s="59"/>
      <c r="FN53" s="59"/>
      <c r="FO53" s="59"/>
      <c r="GC53" s="61"/>
      <c r="GR53" s="62"/>
      <c r="HX53" s="55"/>
      <c r="HY53" s="30"/>
      <c r="HZ53" s="30"/>
      <c r="IA53" s="30"/>
      <c r="IB53" s="30"/>
      <c r="IC53" s="30"/>
      <c r="ID53" s="30"/>
      <c r="IE53" s="30"/>
      <c r="IF53" s="30"/>
      <c r="IG53" s="30"/>
      <c r="IH53" s="30"/>
      <c r="II53" s="30"/>
      <c r="IJ53" s="30"/>
      <c r="IK53" s="30"/>
      <c r="IL53" s="30"/>
      <c r="IM53" s="30"/>
      <c r="IN53" s="30"/>
      <c r="IO53" s="30"/>
      <c r="IP53" s="30"/>
      <c r="IQ53" s="30"/>
      <c r="IR53" s="30"/>
      <c r="IS53" s="30"/>
      <c r="IT53" s="30"/>
      <c r="IU53" s="30"/>
      <c r="IV53" s="30"/>
    </row>
    <row r="54" spans="1:256" s="60" customFormat="1" ht="164.25" customHeight="1">
      <c r="A54" s="51"/>
      <c r="B54" s="243" t="s">
        <v>369</v>
      </c>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4" t="s">
        <v>168</v>
      </c>
      <c r="AF54" s="244"/>
      <c r="AG54" s="244"/>
      <c r="AH54" s="244"/>
      <c r="AI54" s="244"/>
      <c r="AJ54" s="244"/>
      <c r="AK54" s="245" t="s">
        <v>370</v>
      </c>
      <c r="AL54" s="245"/>
      <c r="AM54" s="245"/>
      <c r="AN54" s="245"/>
      <c r="AO54" s="245"/>
      <c r="AP54" s="245"/>
      <c r="AQ54" s="245"/>
      <c r="AR54" s="245"/>
      <c r="AS54" s="245"/>
      <c r="AT54" s="241">
        <v>132259</v>
      </c>
      <c r="AU54" s="241"/>
      <c r="AV54" s="241"/>
      <c r="AW54" s="241"/>
      <c r="AX54" s="241"/>
      <c r="AY54" s="241"/>
      <c r="AZ54" s="241"/>
      <c r="BA54" s="241"/>
      <c r="BB54" s="241"/>
      <c r="BC54" s="241"/>
      <c r="BD54" s="241"/>
      <c r="BE54" s="241"/>
      <c r="BF54" s="241"/>
      <c r="BG54" s="52"/>
      <c r="BH54" s="48"/>
      <c r="BI54" s="48"/>
      <c r="BJ54" s="49"/>
      <c r="BK54" s="241">
        <v>2000</v>
      </c>
      <c r="BL54" s="241"/>
      <c r="BM54" s="241"/>
      <c r="BN54" s="241"/>
      <c r="BO54" s="241"/>
      <c r="BP54" s="241"/>
      <c r="BQ54" s="241"/>
      <c r="BR54" s="241"/>
      <c r="BS54" s="241"/>
      <c r="BT54" s="241"/>
      <c r="BU54" s="241"/>
      <c r="BV54" s="49"/>
      <c r="BW54" s="242">
        <v>132259</v>
      </c>
      <c r="BX54" s="242"/>
      <c r="BY54" s="242"/>
      <c r="BZ54" s="242"/>
      <c r="CA54" s="242"/>
      <c r="CB54" s="242"/>
      <c r="CC54" s="242"/>
      <c r="CD54" s="242"/>
      <c r="CE54" s="242"/>
      <c r="CF54" s="242"/>
      <c r="CG54" s="242"/>
      <c r="CH54" s="242" t="s">
        <v>12</v>
      </c>
      <c r="CI54" s="242"/>
      <c r="CJ54" s="242"/>
      <c r="CK54" s="242"/>
      <c r="CL54" s="242"/>
      <c r="CM54" s="242"/>
      <c r="CN54" s="242"/>
      <c r="CO54" s="242"/>
      <c r="CP54" s="242"/>
      <c r="CQ54" s="242"/>
      <c r="CR54" s="47"/>
      <c r="CS54" s="47"/>
      <c r="CT54" s="47"/>
      <c r="CU54" s="47"/>
      <c r="CV54" s="47"/>
      <c r="CW54" s="47"/>
      <c r="CX54" s="47"/>
      <c r="CY54" s="47"/>
      <c r="CZ54" s="47"/>
      <c r="DA54" s="47"/>
      <c r="DB54" s="47"/>
      <c r="DC54" s="50"/>
      <c r="DD54" s="30"/>
      <c r="DE54" s="30"/>
      <c r="DF54" s="30"/>
      <c r="DG54" s="30"/>
      <c r="DH54" s="30"/>
      <c r="DI54" s="30"/>
      <c r="DJ54" s="30"/>
      <c r="DK54" s="30"/>
      <c r="DL54" s="30"/>
      <c r="DM54" s="30"/>
      <c r="DN54" s="30"/>
      <c r="DO54" s="30"/>
      <c r="DP54" s="30"/>
      <c r="DQ54" s="30"/>
      <c r="DR54" s="30"/>
      <c r="DS54" s="30"/>
      <c r="DT54" s="30"/>
      <c r="DU54" s="30"/>
      <c r="DV54" s="30"/>
      <c r="DW54" s="30"/>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9"/>
      <c r="FB54" s="59"/>
      <c r="FC54" s="59"/>
      <c r="FD54" s="59"/>
      <c r="FE54" s="59"/>
      <c r="FF54" s="59"/>
      <c r="FG54" s="59"/>
      <c r="FH54" s="59"/>
      <c r="FI54" s="59"/>
      <c r="FJ54" s="59"/>
      <c r="FK54" s="59"/>
      <c r="FL54" s="59"/>
      <c r="FM54" s="59"/>
      <c r="FN54" s="59"/>
      <c r="FO54" s="59"/>
      <c r="GC54" s="61"/>
      <c r="GR54" s="62"/>
      <c r="HX54" s="55"/>
      <c r="HY54" s="30"/>
      <c r="HZ54" s="30"/>
      <c r="IA54" s="30"/>
      <c r="IB54" s="30"/>
      <c r="IC54" s="30"/>
      <c r="ID54" s="30"/>
      <c r="IE54" s="30"/>
      <c r="IF54" s="30"/>
      <c r="IG54" s="30"/>
      <c r="IH54" s="30"/>
      <c r="II54" s="30"/>
      <c r="IJ54" s="30"/>
      <c r="IK54" s="30"/>
      <c r="IL54" s="30"/>
      <c r="IM54" s="30"/>
      <c r="IN54" s="30"/>
      <c r="IO54" s="30"/>
      <c r="IP54" s="30"/>
      <c r="IQ54" s="30"/>
      <c r="IR54" s="30"/>
      <c r="IS54" s="30"/>
      <c r="IT54" s="30"/>
      <c r="IU54" s="30"/>
      <c r="IV54" s="30"/>
    </row>
    <row r="55" spans="1:256" s="60" customFormat="1" ht="164.25" customHeight="1">
      <c r="A55" s="51"/>
      <c r="B55" s="243" t="s">
        <v>268</v>
      </c>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4" t="s">
        <v>168</v>
      </c>
      <c r="AF55" s="244"/>
      <c r="AG55" s="244"/>
      <c r="AH55" s="244"/>
      <c r="AI55" s="244"/>
      <c r="AJ55" s="244"/>
      <c r="AK55" s="245" t="s">
        <v>269</v>
      </c>
      <c r="AL55" s="245"/>
      <c r="AM55" s="245"/>
      <c r="AN55" s="245"/>
      <c r="AO55" s="245"/>
      <c r="AP55" s="245"/>
      <c r="AQ55" s="245"/>
      <c r="AR55" s="245"/>
      <c r="AS55" s="245"/>
      <c r="AT55" s="241">
        <v>94000</v>
      </c>
      <c r="AU55" s="241"/>
      <c r="AV55" s="241"/>
      <c r="AW55" s="241"/>
      <c r="AX55" s="241"/>
      <c r="AY55" s="241"/>
      <c r="AZ55" s="241"/>
      <c r="BA55" s="241"/>
      <c r="BB55" s="241"/>
      <c r="BC55" s="241"/>
      <c r="BD55" s="241"/>
      <c r="BE55" s="241"/>
      <c r="BF55" s="241"/>
      <c r="BG55" s="52"/>
      <c r="BH55" s="48"/>
      <c r="BI55" s="48"/>
      <c r="BJ55" s="49"/>
      <c r="BK55" s="241">
        <v>2000</v>
      </c>
      <c r="BL55" s="241"/>
      <c r="BM55" s="241"/>
      <c r="BN55" s="241"/>
      <c r="BO55" s="241"/>
      <c r="BP55" s="241"/>
      <c r="BQ55" s="241"/>
      <c r="BR55" s="241"/>
      <c r="BS55" s="241"/>
      <c r="BT55" s="241"/>
      <c r="BU55" s="241"/>
      <c r="BV55" s="49"/>
      <c r="BW55" s="242">
        <v>93450</v>
      </c>
      <c r="BX55" s="242"/>
      <c r="BY55" s="242"/>
      <c r="BZ55" s="242"/>
      <c r="CA55" s="242"/>
      <c r="CB55" s="242"/>
      <c r="CC55" s="242"/>
      <c r="CD55" s="242"/>
      <c r="CE55" s="242"/>
      <c r="CF55" s="242"/>
      <c r="CG55" s="242"/>
      <c r="CH55" s="242">
        <f>AT55-BW55</f>
        <v>550</v>
      </c>
      <c r="CI55" s="242"/>
      <c r="CJ55" s="242"/>
      <c r="CK55" s="242"/>
      <c r="CL55" s="242"/>
      <c r="CM55" s="242"/>
      <c r="CN55" s="242"/>
      <c r="CO55" s="242"/>
      <c r="CP55" s="242"/>
      <c r="CQ55" s="242"/>
      <c r="CR55" s="47"/>
      <c r="CS55" s="47"/>
      <c r="CT55" s="47"/>
      <c r="CU55" s="47"/>
      <c r="CV55" s="47"/>
      <c r="CW55" s="47"/>
      <c r="CX55" s="47"/>
      <c r="CY55" s="47"/>
      <c r="CZ55" s="47"/>
      <c r="DA55" s="47"/>
      <c r="DB55" s="47"/>
      <c r="DC55" s="50"/>
      <c r="DD55" s="30"/>
      <c r="DE55" s="30"/>
      <c r="DF55" s="30"/>
      <c r="DG55" s="30"/>
      <c r="DH55" s="30"/>
      <c r="DI55" s="30"/>
      <c r="DJ55" s="30"/>
      <c r="DK55" s="30"/>
      <c r="DL55" s="30"/>
      <c r="DM55" s="30"/>
      <c r="DN55" s="30"/>
      <c r="DO55" s="30"/>
      <c r="DP55" s="30"/>
      <c r="DQ55" s="30"/>
      <c r="DR55" s="30"/>
      <c r="DS55" s="30"/>
      <c r="DT55" s="30"/>
      <c r="DU55" s="30"/>
      <c r="DV55" s="30"/>
      <c r="DW55" s="30"/>
      <c r="DX55" s="58"/>
      <c r="DY55" s="58"/>
      <c r="DZ55" s="58"/>
      <c r="EA55" s="58"/>
      <c r="EB55" s="58"/>
      <c r="EC55" s="58"/>
      <c r="ED55" s="58"/>
      <c r="EE55" s="58"/>
      <c r="EF55" s="58"/>
      <c r="EG55" s="58"/>
      <c r="EH55" s="58"/>
      <c r="EI55" s="58"/>
      <c r="EJ55" s="58"/>
      <c r="EK55" s="58"/>
      <c r="EL55" s="58"/>
      <c r="EM55" s="58"/>
      <c r="EN55" s="58"/>
      <c r="EO55" s="58"/>
      <c r="EP55" s="58"/>
      <c r="EQ55" s="58"/>
      <c r="ER55" s="58"/>
      <c r="ES55" s="58"/>
      <c r="ET55" s="58"/>
      <c r="EU55" s="58"/>
      <c r="EV55" s="58"/>
      <c r="EW55" s="58"/>
      <c r="EX55" s="58"/>
      <c r="EY55" s="58"/>
      <c r="EZ55" s="58"/>
      <c r="FA55" s="59"/>
      <c r="FB55" s="59"/>
      <c r="FC55" s="59"/>
      <c r="FD55" s="59"/>
      <c r="FE55" s="59"/>
      <c r="FF55" s="59"/>
      <c r="FG55" s="59"/>
      <c r="FH55" s="59"/>
      <c r="FI55" s="59"/>
      <c r="FJ55" s="59"/>
      <c r="FK55" s="59"/>
      <c r="FL55" s="59"/>
      <c r="FM55" s="59"/>
      <c r="FN55" s="59"/>
      <c r="FO55" s="59"/>
      <c r="GC55" s="61"/>
      <c r="GR55" s="62"/>
      <c r="HX55" s="55"/>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row>
    <row r="56" spans="1:256" s="55" customFormat="1" ht="158.25" customHeight="1">
      <c r="A56" s="51"/>
      <c r="B56" s="243" t="s">
        <v>270</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4" t="s">
        <v>168</v>
      </c>
      <c r="AF56" s="244"/>
      <c r="AG56" s="244"/>
      <c r="AH56" s="244"/>
      <c r="AI56" s="244"/>
      <c r="AJ56" s="244"/>
      <c r="AK56" s="245" t="s">
        <v>271</v>
      </c>
      <c r="AL56" s="245"/>
      <c r="AM56" s="245"/>
      <c r="AN56" s="245"/>
      <c r="AO56" s="245"/>
      <c r="AP56" s="245"/>
      <c r="AQ56" s="245"/>
      <c r="AR56" s="245"/>
      <c r="AS56" s="245"/>
      <c r="AT56" s="241">
        <v>141000</v>
      </c>
      <c r="AU56" s="241"/>
      <c r="AV56" s="241"/>
      <c r="AW56" s="241"/>
      <c r="AX56" s="241"/>
      <c r="AY56" s="241"/>
      <c r="AZ56" s="241"/>
      <c r="BA56" s="241"/>
      <c r="BB56" s="241"/>
      <c r="BC56" s="241"/>
      <c r="BD56" s="241"/>
      <c r="BE56" s="241"/>
      <c r="BF56" s="241"/>
      <c r="BG56" s="52"/>
      <c r="BH56" s="48"/>
      <c r="BI56" s="48"/>
      <c r="BJ56" s="49"/>
      <c r="BK56" s="241">
        <v>2000</v>
      </c>
      <c r="BL56" s="241"/>
      <c r="BM56" s="241"/>
      <c r="BN56" s="241"/>
      <c r="BO56" s="241"/>
      <c r="BP56" s="241"/>
      <c r="BQ56" s="241"/>
      <c r="BR56" s="241"/>
      <c r="BS56" s="241"/>
      <c r="BT56" s="241"/>
      <c r="BU56" s="241"/>
      <c r="BV56" s="49"/>
      <c r="BW56" s="242">
        <v>106390.98</v>
      </c>
      <c r="BX56" s="242"/>
      <c r="BY56" s="242"/>
      <c r="BZ56" s="242"/>
      <c r="CA56" s="242"/>
      <c r="CB56" s="242"/>
      <c r="CC56" s="242"/>
      <c r="CD56" s="242"/>
      <c r="CE56" s="242"/>
      <c r="CF56" s="242"/>
      <c r="CG56" s="242"/>
      <c r="CH56" s="242">
        <f>AT56-BW56</f>
        <v>34609.020000000004</v>
      </c>
      <c r="CI56" s="242"/>
      <c r="CJ56" s="242"/>
      <c r="CK56" s="242"/>
      <c r="CL56" s="242"/>
      <c r="CM56" s="242"/>
      <c r="CN56" s="242"/>
      <c r="CO56" s="242"/>
      <c r="CP56" s="242"/>
      <c r="CQ56" s="242"/>
      <c r="CR56" s="241"/>
      <c r="CS56" s="241"/>
      <c r="CT56" s="241"/>
      <c r="CU56" s="241"/>
      <c r="CV56" s="241"/>
      <c r="CW56" s="241"/>
      <c r="CX56" s="241"/>
      <c r="CY56" s="241"/>
      <c r="CZ56" s="241"/>
      <c r="DA56" s="241"/>
      <c r="DB56" s="241"/>
      <c r="DC56" s="50"/>
      <c r="DD56" s="30"/>
      <c r="DE56" s="30"/>
      <c r="DF56" s="30"/>
      <c r="DG56" s="30"/>
      <c r="DH56" s="30"/>
      <c r="DI56" s="30"/>
      <c r="DJ56" s="30"/>
      <c r="DK56" s="30"/>
      <c r="DL56" s="30"/>
      <c r="DM56" s="30"/>
      <c r="DN56" s="30"/>
      <c r="DO56" s="30"/>
      <c r="DP56" s="30"/>
      <c r="DQ56" s="30"/>
      <c r="DR56" s="30"/>
      <c r="DS56" s="30"/>
      <c r="DT56" s="30"/>
      <c r="DU56" s="30"/>
      <c r="DV56" s="30"/>
      <c r="DW56" s="30"/>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4"/>
      <c r="FB56" s="54"/>
      <c r="FC56" s="54"/>
      <c r="FD56" s="54"/>
      <c r="FE56" s="54"/>
      <c r="FF56" s="54"/>
      <c r="FG56" s="54"/>
      <c r="FH56" s="54"/>
      <c r="FI56" s="54"/>
      <c r="FJ56" s="54"/>
      <c r="FK56" s="54"/>
      <c r="FL56" s="54"/>
      <c r="FM56" s="54"/>
      <c r="FN56" s="54"/>
      <c r="FO56" s="54"/>
      <c r="GC56" s="56"/>
      <c r="GR56" s="57"/>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row>
    <row r="57" spans="1:256" s="55" customFormat="1" ht="156" customHeight="1">
      <c r="A57" s="51"/>
      <c r="B57" s="243" t="s">
        <v>272</v>
      </c>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4" t="s">
        <v>168</v>
      </c>
      <c r="AF57" s="244"/>
      <c r="AG57" s="244"/>
      <c r="AH57" s="244"/>
      <c r="AI57" s="244"/>
      <c r="AJ57" s="244"/>
      <c r="AK57" s="245" t="s">
        <v>273</v>
      </c>
      <c r="AL57" s="245"/>
      <c r="AM57" s="245"/>
      <c r="AN57" s="245"/>
      <c r="AO57" s="245"/>
      <c r="AP57" s="245"/>
      <c r="AQ57" s="245"/>
      <c r="AR57" s="245"/>
      <c r="AS57" s="245"/>
      <c r="AT57" s="241">
        <v>452200</v>
      </c>
      <c r="AU57" s="241"/>
      <c r="AV57" s="241"/>
      <c r="AW57" s="241"/>
      <c r="AX57" s="241"/>
      <c r="AY57" s="241"/>
      <c r="AZ57" s="241"/>
      <c r="BA57" s="241"/>
      <c r="BB57" s="241"/>
      <c r="BC57" s="241"/>
      <c r="BD57" s="241"/>
      <c r="BE57" s="241"/>
      <c r="BF57" s="241"/>
      <c r="BG57" s="52"/>
      <c r="BH57" s="48"/>
      <c r="BI57" s="48"/>
      <c r="BJ57" s="49"/>
      <c r="BK57" s="241">
        <v>2000</v>
      </c>
      <c r="BL57" s="241"/>
      <c r="BM57" s="241"/>
      <c r="BN57" s="241"/>
      <c r="BO57" s="241"/>
      <c r="BP57" s="241"/>
      <c r="BQ57" s="241"/>
      <c r="BR57" s="241"/>
      <c r="BS57" s="241"/>
      <c r="BT57" s="241"/>
      <c r="BU57" s="241"/>
      <c r="BV57" s="49"/>
      <c r="BW57" s="242">
        <v>359512.94</v>
      </c>
      <c r="BX57" s="242"/>
      <c r="BY57" s="242"/>
      <c r="BZ57" s="242"/>
      <c r="CA57" s="242"/>
      <c r="CB57" s="242"/>
      <c r="CC57" s="242"/>
      <c r="CD57" s="242"/>
      <c r="CE57" s="242"/>
      <c r="CF57" s="242"/>
      <c r="CG57" s="242"/>
      <c r="CH57" s="242">
        <f>AT57-BW57</f>
        <v>92687.06</v>
      </c>
      <c r="CI57" s="242"/>
      <c r="CJ57" s="242"/>
      <c r="CK57" s="242"/>
      <c r="CL57" s="242"/>
      <c r="CM57" s="242"/>
      <c r="CN57" s="242"/>
      <c r="CO57" s="242"/>
      <c r="CP57" s="242"/>
      <c r="CQ57" s="242"/>
      <c r="CR57" s="241"/>
      <c r="CS57" s="241"/>
      <c r="CT57" s="241"/>
      <c r="CU57" s="241"/>
      <c r="CV57" s="241"/>
      <c r="CW57" s="241"/>
      <c r="CX57" s="241"/>
      <c r="CY57" s="241"/>
      <c r="CZ57" s="241"/>
      <c r="DA57" s="241"/>
      <c r="DB57" s="241"/>
      <c r="DC57" s="50"/>
      <c r="DD57" s="30"/>
      <c r="DE57" s="30"/>
      <c r="DF57" s="30"/>
      <c r="DG57" s="30"/>
      <c r="DH57" s="30"/>
      <c r="DI57" s="30"/>
      <c r="DJ57" s="30"/>
      <c r="DK57" s="30"/>
      <c r="DL57" s="30"/>
      <c r="DM57" s="30"/>
      <c r="DN57" s="30"/>
      <c r="DO57" s="30"/>
      <c r="DP57" s="30"/>
      <c r="DQ57" s="30"/>
      <c r="DR57" s="30"/>
      <c r="DS57" s="30"/>
      <c r="DT57" s="30"/>
      <c r="DU57" s="30"/>
      <c r="DV57" s="30"/>
      <c r="DW57" s="30"/>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4"/>
      <c r="FB57" s="54"/>
      <c r="FC57" s="54"/>
      <c r="FD57" s="54"/>
      <c r="FE57" s="54"/>
      <c r="FF57" s="54"/>
      <c r="FG57" s="54"/>
      <c r="FH57" s="54"/>
      <c r="FI57" s="54"/>
      <c r="FJ57" s="54"/>
      <c r="FK57" s="54"/>
      <c r="FL57" s="54"/>
      <c r="FM57" s="54"/>
      <c r="FN57" s="54"/>
      <c r="FO57" s="54"/>
      <c r="GC57" s="56"/>
      <c r="GR57" s="57"/>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row>
    <row r="58" spans="1:256" s="55" customFormat="1" ht="129.75" customHeight="1">
      <c r="A58" s="51"/>
      <c r="B58" s="243" t="s">
        <v>274</v>
      </c>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4" t="s">
        <v>168</v>
      </c>
      <c r="AF58" s="244"/>
      <c r="AG58" s="244"/>
      <c r="AH58" s="244"/>
      <c r="AI58" s="244"/>
      <c r="AJ58" s="244"/>
      <c r="AK58" s="245" t="s">
        <v>275</v>
      </c>
      <c r="AL58" s="245"/>
      <c r="AM58" s="245"/>
      <c r="AN58" s="245"/>
      <c r="AO58" s="245"/>
      <c r="AP58" s="245"/>
      <c r="AQ58" s="245"/>
      <c r="AR58" s="245"/>
      <c r="AS58" s="245"/>
      <c r="AT58" s="241">
        <v>25000</v>
      </c>
      <c r="AU58" s="241"/>
      <c r="AV58" s="241"/>
      <c r="AW58" s="241"/>
      <c r="AX58" s="241"/>
      <c r="AY58" s="241"/>
      <c r="AZ58" s="241"/>
      <c r="BA58" s="241"/>
      <c r="BB58" s="241"/>
      <c r="BC58" s="241"/>
      <c r="BD58" s="241"/>
      <c r="BE58" s="241"/>
      <c r="BF58" s="241"/>
      <c r="BG58" s="52"/>
      <c r="BH58" s="48"/>
      <c r="BI58" s="48"/>
      <c r="BJ58" s="49"/>
      <c r="BK58" s="241">
        <v>2000</v>
      </c>
      <c r="BL58" s="241"/>
      <c r="BM58" s="241"/>
      <c r="BN58" s="241"/>
      <c r="BO58" s="241"/>
      <c r="BP58" s="241"/>
      <c r="BQ58" s="241"/>
      <c r="BR58" s="241"/>
      <c r="BS58" s="241"/>
      <c r="BT58" s="241"/>
      <c r="BU58" s="241"/>
      <c r="BV58" s="49"/>
      <c r="BW58" s="242">
        <v>24497.68</v>
      </c>
      <c r="BX58" s="242"/>
      <c r="BY58" s="242"/>
      <c r="BZ58" s="242"/>
      <c r="CA58" s="242"/>
      <c r="CB58" s="242"/>
      <c r="CC58" s="242"/>
      <c r="CD58" s="242"/>
      <c r="CE58" s="242"/>
      <c r="CF58" s="242"/>
      <c r="CG58" s="242"/>
      <c r="CH58" s="242">
        <f>AT58</f>
        <v>25000</v>
      </c>
      <c r="CI58" s="242"/>
      <c r="CJ58" s="242"/>
      <c r="CK58" s="242"/>
      <c r="CL58" s="242"/>
      <c r="CM58" s="242"/>
      <c r="CN58" s="242"/>
      <c r="CO58" s="242"/>
      <c r="CP58" s="242"/>
      <c r="CQ58" s="242"/>
      <c r="CR58" s="241"/>
      <c r="CS58" s="241"/>
      <c r="CT58" s="241"/>
      <c r="CU58" s="241"/>
      <c r="CV58" s="241"/>
      <c r="CW58" s="241"/>
      <c r="CX58" s="241"/>
      <c r="CY58" s="241"/>
      <c r="CZ58" s="241"/>
      <c r="DA58" s="241"/>
      <c r="DB58" s="241"/>
      <c r="DC58" s="50"/>
      <c r="DD58" s="30"/>
      <c r="DE58" s="30"/>
      <c r="DF58" s="30"/>
      <c r="DG58" s="30"/>
      <c r="DH58" s="30"/>
      <c r="DI58" s="30"/>
      <c r="DJ58" s="30"/>
      <c r="DK58" s="30"/>
      <c r="DL58" s="30"/>
      <c r="DM58" s="30"/>
      <c r="DN58" s="30"/>
      <c r="DO58" s="30"/>
      <c r="DP58" s="30"/>
      <c r="DQ58" s="30"/>
      <c r="DR58" s="30"/>
      <c r="DS58" s="30"/>
      <c r="DT58" s="30"/>
      <c r="DU58" s="30"/>
      <c r="DV58" s="30"/>
      <c r="DW58" s="30"/>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4"/>
      <c r="FB58" s="54"/>
      <c r="FC58" s="54"/>
      <c r="FD58" s="54"/>
      <c r="FE58" s="54"/>
      <c r="FF58" s="54"/>
      <c r="FG58" s="54"/>
      <c r="FH58" s="54"/>
      <c r="FI58" s="54"/>
      <c r="FJ58" s="54"/>
      <c r="FK58" s="54"/>
      <c r="FL58" s="54"/>
      <c r="FM58" s="54"/>
      <c r="FN58" s="54"/>
      <c r="FO58" s="54"/>
      <c r="GC58" s="56"/>
      <c r="GR58" s="57"/>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row>
    <row r="59" spans="1:256" s="55" customFormat="1" ht="180.75" customHeight="1">
      <c r="A59" s="51"/>
      <c r="B59" s="243" t="s">
        <v>276</v>
      </c>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78" t="s">
        <v>168</v>
      </c>
      <c r="AF59" s="278"/>
      <c r="AG59" s="278"/>
      <c r="AH59" s="278"/>
      <c r="AI59" s="278"/>
      <c r="AJ59" s="278"/>
      <c r="AK59" s="245" t="s">
        <v>277</v>
      </c>
      <c r="AL59" s="245"/>
      <c r="AM59" s="245"/>
      <c r="AN59" s="245"/>
      <c r="AO59" s="245"/>
      <c r="AP59" s="245"/>
      <c r="AQ59" s="245"/>
      <c r="AR59" s="245"/>
      <c r="AS59" s="245"/>
      <c r="AT59" s="241">
        <v>3000</v>
      </c>
      <c r="AU59" s="241"/>
      <c r="AV59" s="241"/>
      <c r="AW59" s="241"/>
      <c r="AX59" s="241"/>
      <c r="AY59" s="241"/>
      <c r="AZ59" s="241"/>
      <c r="BA59" s="241"/>
      <c r="BB59" s="241"/>
      <c r="BC59" s="241"/>
      <c r="BD59" s="241"/>
      <c r="BE59" s="241"/>
      <c r="BF59" s="241"/>
      <c r="BG59" s="52"/>
      <c r="BH59" s="48"/>
      <c r="BI59" s="48"/>
      <c r="BJ59" s="49"/>
      <c r="BK59" s="241">
        <v>2000</v>
      </c>
      <c r="BL59" s="241"/>
      <c r="BM59" s="241"/>
      <c r="BN59" s="241"/>
      <c r="BO59" s="241"/>
      <c r="BP59" s="241"/>
      <c r="BQ59" s="241"/>
      <c r="BR59" s="241"/>
      <c r="BS59" s="241"/>
      <c r="BT59" s="241"/>
      <c r="BU59" s="241"/>
      <c r="BV59" s="49"/>
      <c r="BW59" s="242">
        <v>3000</v>
      </c>
      <c r="BX59" s="242"/>
      <c r="BY59" s="242"/>
      <c r="BZ59" s="242"/>
      <c r="CA59" s="242"/>
      <c r="CB59" s="242"/>
      <c r="CC59" s="242"/>
      <c r="CD59" s="242"/>
      <c r="CE59" s="242"/>
      <c r="CF59" s="242"/>
      <c r="CG59" s="242"/>
      <c r="CH59" s="242" t="s">
        <v>12</v>
      </c>
      <c r="CI59" s="242"/>
      <c r="CJ59" s="242"/>
      <c r="CK59" s="242"/>
      <c r="CL59" s="242"/>
      <c r="CM59" s="242"/>
      <c r="CN59" s="242"/>
      <c r="CO59" s="242"/>
      <c r="CP59" s="242"/>
      <c r="CQ59" s="242"/>
      <c r="CR59" s="241"/>
      <c r="CS59" s="241"/>
      <c r="CT59" s="241"/>
      <c r="CU59" s="241"/>
      <c r="CV59" s="241"/>
      <c r="CW59" s="241"/>
      <c r="CX59" s="241"/>
      <c r="CY59" s="241"/>
      <c r="CZ59" s="241"/>
      <c r="DA59" s="241"/>
      <c r="DB59" s="241"/>
      <c r="DC59" s="50"/>
      <c r="DD59" s="30"/>
      <c r="DE59" s="30"/>
      <c r="DF59" s="30"/>
      <c r="DG59" s="30"/>
      <c r="DH59" s="30"/>
      <c r="DI59" s="30"/>
      <c r="DJ59" s="30"/>
      <c r="DK59" s="30"/>
      <c r="DL59" s="30"/>
      <c r="DM59" s="30"/>
      <c r="DN59" s="30"/>
      <c r="DO59" s="30"/>
      <c r="DP59" s="30"/>
      <c r="DQ59" s="30"/>
      <c r="DR59" s="30"/>
      <c r="DS59" s="30"/>
      <c r="DT59" s="30"/>
      <c r="DU59" s="30"/>
      <c r="DV59" s="30"/>
      <c r="DW59" s="30"/>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4"/>
      <c r="FB59" s="54"/>
      <c r="FC59" s="54"/>
      <c r="FD59" s="54"/>
      <c r="FE59" s="54"/>
      <c r="FF59" s="54"/>
      <c r="FG59" s="54"/>
      <c r="FH59" s="54"/>
      <c r="FI59" s="54"/>
      <c r="FJ59" s="54"/>
      <c r="FK59" s="54"/>
      <c r="FL59" s="54"/>
      <c r="FM59" s="54"/>
      <c r="FN59" s="54"/>
      <c r="FO59" s="54"/>
      <c r="GC59" s="56"/>
      <c r="GR59" s="57"/>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row>
    <row r="60" spans="1:107" s="64" customFormat="1" ht="220.5" customHeight="1">
      <c r="A60" s="63"/>
      <c r="B60" s="243" t="s">
        <v>282</v>
      </c>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80" t="s">
        <v>168</v>
      </c>
      <c r="AF60" s="281"/>
      <c r="AG60" s="281"/>
      <c r="AH60" s="281"/>
      <c r="AI60" s="281"/>
      <c r="AJ60" s="282"/>
      <c r="AK60" s="279" t="s">
        <v>283</v>
      </c>
      <c r="AL60" s="245"/>
      <c r="AM60" s="245"/>
      <c r="AN60" s="245"/>
      <c r="AO60" s="245"/>
      <c r="AP60" s="245"/>
      <c r="AQ60" s="245"/>
      <c r="AR60" s="245"/>
      <c r="AS60" s="245"/>
      <c r="AT60" s="241">
        <v>100000</v>
      </c>
      <c r="AU60" s="241"/>
      <c r="AV60" s="241"/>
      <c r="AW60" s="241"/>
      <c r="AX60" s="241"/>
      <c r="AY60" s="241"/>
      <c r="AZ60" s="241"/>
      <c r="BA60" s="241"/>
      <c r="BB60" s="241"/>
      <c r="BC60" s="241"/>
      <c r="BD60" s="241"/>
      <c r="BE60" s="241"/>
      <c r="BF60" s="241"/>
      <c r="BG60" s="32"/>
      <c r="BH60" s="32"/>
      <c r="BI60" s="32"/>
      <c r="BJ60" s="32"/>
      <c r="BK60" s="246" t="e">
        <f>SUM(#REF!)</f>
        <v>#REF!</v>
      </c>
      <c r="BL60" s="246"/>
      <c r="BM60" s="246"/>
      <c r="BN60" s="246"/>
      <c r="BO60" s="246"/>
      <c r="BP60" s="246"/>
      <c r="BQ60" s="246"/>
      <c r="BR60" s="246"/>
      <c r="BS60" s="246"/>
      <c r="BT60" s="246"/>
      <c r="BU60" s="246"/>
      <c r="BV60" s="246"/>
      <c r="BW60" s="242">
        <v>49500</v>
      </c>
      <c r="BX60" s="242"/>
      <c r="BY60" s="242"/>
      <c r="BZ60" s="242"/>
      <c r="CA60" s="242"/>
      <c r="CB60" s="242"/>
      <c r="CC60" s="242"/>
      <c r="CD60" s="242"/>
      <c r="CE60" s="242"/>
      <c r="CF60" s="242"/>
      <c r="CG60" s="242"/>
      <c r="CH60" s="242">
        <f>AT60-BW60</f>
        <v>50500</v>
      </c>
      <c r="CI60" s="242"/>
      <c r="CJ60" s="242"/>
      <c r="CK60" s="242"/>
      <c r="CL60" s="242"/>
      <c r="CM60" s="242"/>
      <c r="CN60" s="242"/>
      <c r="CO60" s="242"/>
      <c r="CP60" s="242"/>
      <c r="CQ60" s="242"/>
      <c r="CR60" s="254"/>
      <c r="CS60" s="254"/>
      <c r="CT60" s="254"/>
      <c r="CU60" s="254"/>
      <c r="CV60" s="254"/>
      <c r="CW60" s="254"/>
      <c r="CX60" s="254"/>
      <c r="CY60" s="254"/>
      <c r="CZ60" s="254"/>
      <c r="DA60" s="254"/>
      <c r="DB60" s="254"/>
      <c r="DC60" s="254"/>
    </row>
    <row r="61" spans="1:107" s="64" customFormat="1" ht="211.5" customHeight="1">
      <c r="A61" s="63"/>
      <c r="B61" s="283" t="s">
        <v>285</v>
      </c>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55" t="s">
        <v>168</v>
      </c>
      <c r="AF61" s="255"/>
      <c r="AG61" s="255"/>
      <c r="AH61" s="255"/>
      <c r="AI61" s="255"/>
      <c r="AJ61" s="255"/>
      <c r="AK61" s="250" t="s">
        <v>286</v>
      </c>
      <c r="AL61" s="250"/>
      <c r="AM61" s="250"/>
      <c r="AN61" s="250"/>
      <c r="AO61" s="250"/>
      <c r="AP61" s="250"/>
      <c r="AQ61" s="250"/>
      <c r="AR61" s="250"/>
      <c r="AS61" s="250"/>
      <c r="AT61" s="246">
        <v>2321900</v>
      </c>
      <c r="AU61" s="246"/>
      <c r="AV61" s="246"/>
      <c r="AW61" s="246"/>
      <c r="AX61" s="246"/>
      <c r="AY61" s="246"/>
      <c r="AZ61" s="246"/>
      <c r="BA61" s="246"/>
      <c r="BB61" s="246"/>
      <c r="BC61" s="246"/>
      <c r="BD61" s="246"/>
      <c r="BE61" s="246"/>
      <c r="BF61" s="246"/>
      <c r="BG61" s="246"/>
      <c r="BH61" s="246"/>
      <c r="BI61" s="246"/>
      <c r="BJ61" s="246"/>
      <c r="BK61" s="246" t="e">
        <f>SUM(#REF!)</f>
        <v>#REF!</v>
      </c>
      <c r="BL61" s="246"/>
      <c r="BM61" s="246"/>
      <c r="BN61" s="246"/>
      <c r="BO61" s="246"/>
      <c r="BP61" s="246"/>
      <c r="BQ61" s="246"/>
      <c r="BR61" s="246"/>
      <c r="BS61" s="246"/>
      <c r="BT61" s="246"/>
      <c r="BU61" s="246"/>
      <c r="BV61" s="246"/>
      <c r="BW61" s="242">
        <v>1502521.98</v>
      </c>
      <c r="BX61" s="242"/>
      <c r="BY61" s="242"/>
      <c r="BZ61" s="242"/>
      <c r="CA61" s="242"/>
      <c r="CB61" s="242"/>
      <c r="CC61" s="242"/>
      <c r="CD61" s="242"/>
      <c r="CE61" s="242"/>
      <c r="CF61" s="242"/>
      <c r="CG61" s="242"/>
      <c r="CH61" s="242">
        <f>AT61-BW61</f>
        <v>819378.02</v>
      </c>
      <c r="CI61" s="242"/>
      <c r="CJ61" s="242"/>
      <c r="CK61" s="242"/>
      <c r="CL61" s="242"/>
      <c r="CM61" s="242"/>
      <c r="CN61" s="242"/>
      <c r="CO61" s="242"/>
      <c r="CP61" s="242"/>
      <c r="CQ61" s="242"/>
      <c r="CR61" s="254"/>
      <c r="CS61" s="254"/>
      <c r="CT61" s="254"/>
      <c r="CU61" s="254"/>
      <c r="CV61" s="254"/>
      <c r="CW61" s="254"/>
      <c r="CX61" s="254"/>
      <c r="CY61" s="254"/>
      <c r="CZ61" s="254"/>
      <c r="DA61" s="254"/>
      <c r="DB61" s="254"/>
      <c r="DC61" s="254"/>
    </row>
    <row r="62" spans="1:107" s="64" customFormat="1" ht="181.5" customHeight="1">
      <c r="A62" s="63"/>
      <c r="B62" s="283" t="s">
        <v>174</v>
      </c>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55" t="s">
        <v>168</v>
      </c>
      <c r="AF62" s="255"/>
      <c r="AG62" s="255"/>
      <c r="AH62" s="255"/>
      <c r="AI62" s="255"/>
      <c r="AJ62" s="255"/>
      <c r="AK62" s="250" t="s">
        <v>64</v>
      </c>
      <c r="AL62" s="250"/>
      <c r="AM62" s="250"/>
      <c r="AN62" s="250"/>
      <c r="AO62" s="250"/>
      <c r="AP62" s="250"/>
      <c r="AQ62" s="250"/>
      <c r="AR62" s="250"/>
      <c r="AS62" s="250"/>
      <c r="AT62" s="246">
        <v>28100</v>
      </c>
      <c r="AU62" s="246"/>
      <c r="AV62" s="246"/>
      <c r="AW62" s="246"/>
      <c r="AX62" s="246"/>
      <c r="AY62" s="246"/>
      <c r="AZ62" s="246"/>
      <c r="BA62" s="246"/>
      <c r="BB62" s="246"/>
      <c r="BC62" s="246"/>
      <c r="BD62" s="246"/>
      <c r="BE62" s="246"/>
      <c r="BF62" s="246"/>
      <c r="BG62" s="246"/>
      <c r="BH62" s="246"/>
      <c r="BI62" s="246"/>
      <c r="BJ62" s="246"/>
      <c r="BK62" s="246" t="e">
        <f>SUM(#REF!)</f>
        <v>#REF!</v>
      </c>
      <c r="BL62" s="246"/>
      <c r="BM62" s="246"/>
      <c r="BN62" s="246"/>
      <c r="BO62" s="246"/>
      <c r="BP62" s="246"/>
      <c r="BQ62" s="246"/>
      <c r="BR62" s="246"/>
      <c r="BS62" s="246"/>
      <c r="BT62" s="246"/>
      <c r="BU62" s="246"/>
      <c r="BV62" s="246"/>
      <c r="BW62" s="242" t="s">
        <v>12</v>
      </c>
      <c r="BX62" s="242"/>
      <c r="BY62" s="242"/>
      <c r="BZ62" s="242"/>
      <c r="CA62" s="242"/>
      <c r="CB62" s="242"/>
      <c r="CC62" s="242"/>
      <c r="CD62" s="242"/>
      <c r="CE62" s="242"/>
      <c r="CF62" s="242"/>
      <c r="CG62" s="242"/>
      <c r="CH62" s="242">
        <f>AT62</f>
        <v>28100</v>
      </c>
      <c r="CI62" s="242"/>
      <c r="CJ62" s="242"/>
      <c r="CK62" s="242"/>
      <c r="CL62" s="242"/>
      <c r="CM62" s="242"/>
      <c r="CN62" s="242"/>
      <c r="CO62" s="242"/>
      <c r="CP62" s="242"/>
      <c r="CQ62" s="242"/>
      <c r="CR62" s="254"/>
      <c r="CS62" s="254"/>
      <c r="CT62" s="254"/>
      <c r="CU62" s="254"/>
      <c r="CV62" s="254"/>
      <c r="CW62" s="254"/>
      <c r="CX62" s="254"/>
      <c r="CY62" s="254"/>
      <c r="CZ62" s="254"/>
      <c r="DA62" s="254"/>
      <c r="DB62" s="254"/>
      <c r="DC62" s="254"/>
    </row>
    <row r="63" spans="1:107" s="64" customFormat="1" ht="180.75" customHeight="1">
      <c r="A63" s="63"/>
      <c r="B63" s="283" t="s">
        <v>174</v>
      </c>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55" t="s">
        <v>168</v>
      </c>
      <c r="AF63" s="255"/>
      <c r="AG63" s="255"/>
      <c r="AH63" s="255"/>
      <c r="AI63" s="255"/>
      <c r="AJ63" s="255"/>
      <c r="AK63" s="250" t="s">
        <v>65</v>
      </c>
      <c r="AL63" s="250"/>
      <c r="AM63" s="250"/>
      <c r="AN63" s="250"/>
      <c r="AO63" s="250"/>
      <c r="AP63" s="250"/>
      <c r="AQ63" s="250"/>
      <c r="AR63" s="250"/>
      <c r="AS63" s="250"/>
      <c r="AT63" s="246">
        <v>431200</v>
      </c>
      <c r="AU63" s="246"/>
      <c r="AV63" s="246"/>
      <c r="AW63" s="246"/>
      <c r="AX63" s="246"/>
      <c r="AY63" s="246"/>
      <c r="AZ63" s="246"/>
      <c r="BA63" s="246"/>
      <c r="BB63" s="246"/>
      <c r="BC63" s="246"/>
      <c r="BD63" s="246"/>
      <c r="BE63" s="246"/>
      <c r="BF63" s="246"/>
      <c r="BG63" s="246"/>
      <c r="BH63" s="246"/>
      <c r="BI63" s="246"/>
      <c r="BJ63" s="246"/>
      <c r="BK63" s="246" t="e">
        <f>SUM(#REF!)</f>
        <v>#REF!</v>
      </c>
      <c r="BL63" s="246"/>
      <c r="BM63" s="246"/>
      <c r="BN63" s="246"/>
      <c r="BO63" s="246"/>
      <c r="BP63" s="246"/>
      <c r="BQ63" s="246"/>
      <c r="BR63" s="246"/>
      <c r="BS63" s="246"/>
      <c r="BT63" s="246"/>
      <c r="BU63" s="246"/>
      <c r="BV63" s="246"/>
      <c r="BW63" s="242" t="s">
        <v>12</v>
      </c>
      <c r="BX63" s="242"/>
      <c r="BY63" s="242"/>
      <c r="BZ63" s="242"/>
      <c r="CA63" s="242"/>
      <c r="CB63" s="242"/>
      <c r="CC63" s="242"/>
      <c r="CD63" s="242"/>
      <c r="CE63" s="242"/>
      <c r="CF63" s="242"/>
      <c r="CG63" s="242"/>
      <c r="CH63" s="242">
        <f>AT63</f>
        <v>431200</v>
      </c>
      <c r="CI63" s="242"/>
      <c r="CJ63" s="242"/>
      <c r="CK63" s="242"/>
      <c r="CL63" s="242"/>
      <c r="CM63" s="242"/>
      <c r="CN63" s="242"/>
      <c r="CO63" s="242"/>
      <c r="CP63" s="242"/>
      <c r="CQ63" s="242"/>
      <c r="CR63" s="254"/>
      <c r="CS63" s="254"/>
      <c r="CT63" s="254"/>
      <c r="CU63" s="254"/>
      <c r="CV63" s="254"/>
      <c r="CW63" s="254"/>
      <c r="CX63" s="254"/>
      <c r="CY63" s="254"/>
      <c r="CZ63" s="254"/>
      <c r="DA63" s="254"/>
      <c r="DB63" s="254"/>
      <c r="DC63" s="254"/>
    </row>
    <row r="64" spans="1:107" s="64" customFormat="1" ht="100.5" customHeight="1">
      <c r="A64" s="63"/>
      <c r="B64" s="283" t="s">
        <v>34</v>
      </c>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55" t="s">
        <v>168</v>
      </c>
      <c r="AF64" s="255"/>
      <c r="AG64" s="255"/>
      <c r="AH64" s="255"/>
      <c r="AI64" s="255"/>
      <c r="AJ64" s="255"/>
      <c r="AK64" s="250" t="s">
        <v>33</v>
      </c>
      <c r="AL64" s="250"/>
      <c r="AM64" s="250"/>
      <c r="AN64" s="250"/>
      <c r="AO64" s="250"/>
      <c r="AP64" s="250"/>
      <c r="AQ64" s="250"/>
      <c r="AR64" s="250"/>
      <c r="AS64" s="250"/>
      <c r="AT64" s="246">
        <v>269000</v>
      </c>
      <c r="AU64" s="246"/>
      <c r="AV64" s="246"/>
      <c r="AW64" s="246"/>
      <c r="AX64" s="246"/>
      <c r="AY64" s="246"/>
      <c r="AZ64" s="246"/>
      <c r="BA64" s="246"/>
      <c r="BB64" s="246"/>
      <c r="BC64" s="246"/>
      <c r="BD64" s="246"/>
      <c r="BE64" s="246"/>
      <c r="BF64" s="246"/>
      <c r="BG64" s="246"/>
      <c r="BH64" s="246"/>
      <c r="BI64" s="246"/>
      <c r="BJ64" s="246"/>
      <c r="BK64" s="246" t="e">
        <f>SUM(#REF!)</f>
        <v>#REF!</v>
      </c>
      <c r="BL64" s="246"/>
      <c r="BM64" s="246"/>
      <c r="BN64" s="246"/>
      <c r="BO64" s="246"/>
      <c r="BP64" s="246"/>
      <c r="BQ64" s="246"/>
      <c r="BR64" s="246"/>
      <c r="BS64" s="246"/>
      <c r="BT64" s="246"/>
      <c r="BU64" s="246"/>
      <c r="BV64" s="246"/>
      <c r="BW64" s="242">
        <v>268990</v>
      </c>
      <c r="BX64" s="242"/>
      <c r="BY64" s="242"/>
      <c r="BZ64" s="242"/>
      <c r="CA64" s="242"/>
      <c r="CB64" s="242"/>
      <c r="CC64" s="242"/>
      <c r="CD64" s="242"/>
      <c r="CE64" s="242"/>
      <c r="CF64" s="242"/>
      <c r="CG64" s="242"/>
      <c r="CH64" s="242">
        <f>AT64-BW64</f>
        <v>10</v>
      </c>
      <c r="CI64" s="242"/>
      <c r="CJ64" s="242"/>
      <c r="CK64" s="242"/>
      <c r="CL64" s="242"/>
      <c r="CM64" s="242"/>
      <c r="CN64" s="242"/>
      <c r="CO64" s="242"/>
      <c r="CP64" s="242"/>
      <c r="CQ64" s="242"/>
      <c r="CR64" s="254"/>
      <c r="CS64" s="254"/>
      <c r="CT64" s="254"/>
      <c r="CU64" s="254"/>
      <c r="CV64" s="254"/>
      <c r="CW64" s="254"/>
      <c r="CX64" s="254"/>
      <c r="CY64" s="254"/>
      <c r="CZ64" s="254"/>
      <c r="DA64" s="254"/>
      <c r="DB64" s="254"/>
      <c r="DC64" s="254"/>
    </row>
    <row r="65" spans="1:256" s="12" customFormat="1" ht="276" customHeight="1">
      <c r="A65" s="33"/>
      <c r="B65" s="284" t="s">
        <v>287</v>
      </c>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49" t="s">
        <v>168</v>
      </c>
      <c r="AF65" s="249"/>
      <c r="AG65" s="249"/>
      <c r="AH65" s="249"/>
      <c r="AI65" s="249"/>
      <c r="AJ65" s="249"/>
      <c r="AK65" s="285" t="s">
        <v>288</v>
      </c>
      <c r="AL65" s="285"/>
      <c r="AM65" s="285"/>
      <c r="AN65" s="285"/>
      <c r="AO65" s="285"/>
      <c r="AP65" s="285"/>
      <c r="AQ65" s="285"/>
      <c r="AR65" s="285"/>
      <c r="AS65" s="285"/>
      <c r="AT65" s="246">
        <v>52000</v>
      </c>
      <c r="AU65" s="246"/>
      <c r="AV65" s="246"/>
      <c r="AW65" s="246"/>
      <c r="AX65" s="246"/>
      <c r="AY65" s="246"/>
      <c r="AZ65" s="246"/>
      <c r="BA65" s="246"/>
      <c r="BB65" s="246"/>
      <c r="BC65" s="246"/>
      <c r="BD65" s="246"/>
      <c r="BE65" s="246"/>
      <c r="BF65" s="246"/>
      <c r="BG65" s="246"/>
      <c r="BH65" s="246"/>
      <c r="BI65" s="246"/>
      <c r="BJ65" s="246"/>
      <c r="BK65" s="246">
        <v>15000</v>
      </c>
      <c r="BL65" s="246"/>
      <c r="BM65" s="246"/>
      <c r="BN65" s="246"/>
      <c r="BO65" s="246"/>
      <c r="BP65" s="246"/>
      <c r="BQ65" s="246"/>
      <c r="BR65" s="246"/>
      <c r="BS65" s="246"/>
      <c r="BT65" s="246"/>
      <c r="BU65" s="246"/>
      <c r="BV65" s="246"/>
      <c r="BW65" s="246">
        <v>38626.96</v>
      </c>
      <c r="BX65" s="246"/>
      <c r="BY65" s="246"/>
      <c r="BZ65" s="246"/>
      <c r="CA65" s="246"/>
      <c r="CB65" s="246"/>
      <c r="CC65" s="246"/>
      <c r="CD65" s="246"/>
      <c r="CE65" s="246"/>
      <c r="CF65" s="246"/>
      <c r="CG65" s="246"/>
      <c r="CH65" s="246">
        <f>AT65-BW65</f>
        <v>13373.04</v>
      </c>
      <c r="CI65" s="246"/>
      <c r="CJ65" s="246"/>
      <c r="CK65" s="246"/>
      <c r="CL65" s="246"/>
      <c r="CM65" s="246"/>
      <c r="CN65" s="246"/>
      <c r="CO65" s="246"/>
      <c r="CP65" s="246"/>
      <c r="CQ65" s="246"/>
      <c r="CR65" s="256"/>
      <c r="CS65" s="256"/>
      <c r="CT65" s="256"/>
      <c r="CU65" s="256"/>
      <c r="CV65" s="256"/>
      <c r="CW65" s="256"/>
      <c r="CX65" s="256"/>
      <c r="CY65" s="256"/>
      <c r="CZ65" s="256"/>
      <c r="DA65" s="256"/>
      <c r="DB65" s="256"/>
      <c r="DC65" s="256"/>
      <c r="DD65" s="1"/>
      <c r="DE65" s="1"/>
      <c r="DF65" s="1"/>
      <c r="DG65" s="1"/>
      <c r="DH65" s="1"/>
      <c r="DI65" s="1"/>
      <c r="DJ65" s="1"/>
      <c r="DK65" s="1"/>
      <c r="DL65" s="1"/>
      <c r="DM65" s="1"/>
      <c r="DN65" s="1"/>
      <c r="DO65" s="1"/>
      <c r="DP65" s="1"/>
      <c r="DQ65" s="1"/>
      <c r="DR65" s="1"/>
      <c r="DS65" s="1"/>
      <c r="DT65" s="1"/>
      <c r="DU65" s="1"/>
      <c r="DV65" s="1"/>
      <c r="D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107" ht="144" customHeight="1">
      <c r="A66" s="33"/>
      <c r="B66" s="286" t="s">
        <v>293</v>
      </c>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49" t="s">
        <v>168</v>
      </c>
      <c r="AF66" s="249"/>
      <c r="AG66" s="249"/>
      <c r="AH66" s="249"/>
      <c r="AI66" s="249"/>
      <c r="AJ66" s="249"/>
      <c r="AK66" s="287" t="s">
        <v>294</v>
      </c>
      <c r="AL66" s="287"/>
      <c r="AM66" s="287"/>
      <c r="AN66" s="287"/>
      <c r="AO66" s="287"/>
      <c r="AP66" s="287"/>
      <c r="AQ66" s="287"/>
      <c r="AR66" s="287"/>
      <c r="AS66" s="287"/>
      <c r="AT66" s="246">
        <v>60000</v>
      </c>
      <c r="AU66" s="246"/>
      <c r="AV66" s="246"/>
      <c r="AW66" s="246"/>
      <c r="AX66" s="246"/>
      <c r="AY66" s="246"/>
      <c r="AZ66" s="246"/>
      <c r="BA66" s="246"/>
      <c r="BB66" s="246"/>
      <c r="BC66" s="246"/>
      <c r="BD66" s="246"/>
      <c r="BE66" s="246"/>
      <c r="BF66" s="246"/>
      <c r="BG66" s="246"/>
      <c r="BH66" s="246"/>
      <c r="BI66" s="246"/>
      <c r="BJ66" s="246"/>
      <c r="BK66" s="246">
        <v>149400</v>
      </c>
      <c r="BL66" s="246"/>
      <c r="BM66" s="246"/>
      <c r="BN66" s="246"/>
      <c r="BO66" s="246"/>
      <c r="BP66" s="246"/>
      <c r="BQ66" s="246"/>
      <c r="BR66" s="246"/>
      <c r="BS66" s="246"/>
      <c r="BT66" s="246"/>
      <c r="BU66" s="246"/>
      <c r="BV66" s="246"/>
      <c r="BW66" s="246">
        <v>60000</v>
      </c>
      <c r="BX66" s="246"/>
      <c r="BY66" s="246"/>
      <c r="BZ66" s="246"/>
      <c r="CA66" s="246"/>
      <c r="CB66" s="246"/>
      <c r="CC66" s="246"/>
      <c r="CD66" s="246"/>
      <c r="CE66" s="246"/>
      <c r="CF66" s="246"/>
      <c r="CG66" s="246"/>
      <c r="CH66" s="242" t="s">
        <v>12</v>
      </c>
      <c r="CI66" s="242"/>
      <c r="CJ66" s="242"/>
      <c r="CK66" s="242"/>
      <c r="CL66" s="242"/>
      <c r="CM66" s="242"/>
      <c r="CN66" s="242"/>
      <c r="CO66" s="242"/>
      <c r="CP66" s="242"/>
      <c r="CQ66" s="242"/>
      <c r="CR66" s="256"/>
      <c r="CS66" s="256"/>
      <c r="CT66" s="256"/>
      <c r="CU66" s="256"/>
      <c r="CV66" s="256"/>
      <c r="CW66" s="256"/>
      <c r="CX66" s="256"/>
      <c r="CY66" s="256"/>
      <c r="CZ66" s="256"/>
      <c r="DA66" s="256"/>
      <c r="DB66" s="256"/>
      <c r="DC66" s="256"/>
    </row>
    <row r="67" spans="1:256" ht="28.5" customHeight="1">
      <c r="A67" s="65"/>
      <c r="B67" s="288" t="s">
        <v>295</v>
      </c>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9" t="s">
        <v>296</v>
      </c>
      <c r="AF67" s="289"/>
      <c r="AG67" s="289"/>
      <c r="AH67" s="289"/>
      <c r="AI67" s="289"/>
      <c r="AJ67" s="289"/>
      <c r="AK67" s="290" t="s">
        <v>297</v>
      </c>
      <c r="AL67" s="290"/>
      <c r="AM67" s="290"/>
      <c r="AN67" s="290"/>
      <c r="AO67" s="290"/>
      <c r="AP67" s="290"/>
      <c r="AQ67" s="290"/>
      <c r="AR67" s="290"/>
      <c r="AS67" s="290"/>
      <c r="AT67" s="291">
        <f>стр1!BB17-стр2!AT8</f>
        <v>-1347076.4699999988</v>
      </c>
      <c r="AU67" s="291"/>
      <c r="AV67" s="291"/>
      <c r="AW67" s="291"/>
      <c r="AX67" s="291"/>
      <c r="AY67" s="291"/>
      <c r="AZ67" s="291"/>
      <c r="BA67" s="291"/>
      <c r="BB67" s="291"/>
      <c r="BC67" s="291"/>
      <c r="BD67" s="291"/>
      <c r="BE67" s="291"/>
      <c r="BF67" s="291"/>
      <c r="BG67" s="291"/>
      <c r="BH67" s="291"/>
      <c r="BI67" s="291"/>
      <c r="BJ67" s="291"/>
      <c r="BK67" s="292"/>
      <c r="BL67" s="292"/>
      <c r="BM67" s="292"/>
      <c r="BN67" s="292"/>
      <c r="BO67" s="292"/>
      <c r="BP67" s="292"/>
      <c r="BQ67" s="292"/>
      <c r="BR67" s="292"/>
      <c r="BS67" s="292"/>
      <c r="BT67" s="292"/>
      <c r="BU67" s="292"/>
      <c r="BV67" s="292"/>
      <c r="BW67" s="292">
        <f>стр1!BX17-стр2!BW8</f>
        <v>2155389.4299999997</v>
      </c>
      <c r="BX67" s="292"/>
      <c r="BY67" s="292"/>
      <c r="BZ67" s="292"/>
      <c r="CA67" s="292"/>
      <c r="CB67" s="292"/>
      <c r="CC67" s="292"/>
      <c r="CD67" s="292"/>
      <c r="CE67" s="292"/>
      <c r="CF67" s="292"/>
      <c r="CG67" s="292"/>
      <c r="CH67" s="292" t="s">
        <v>297</v>
      </c>
      <c r="CI67" s="292"/>
      <c r="CJ67" s="292"/>
      <c r="CK67" s="292"/>
      <c r="CL67" s="292"/>
      <c r="CM67" s="292"/>
      <c r="CN67" s="292"/>
      <c r="CO67" s="292"/>
      <c r="CP67" s="292"/>
      <c r="CQ67" s="292"/>
      <c r="CR67" s="293"/>
      <c r="CS67" s="293"/>
      <c r="CT67" s="293"/>
      <c r="CU67" s="293"/>
      <c r="CV67" s="293"/>
      <c r="CW67" s="293"/>
      <c r="CX67" s="293"/>
      <c r="CY67" s="293"/>
      <c r="CZ67" s="293"/>
      <c r="DA67" s="293"/>
      <c r="DB67" s="293"/>
      <c r="DC67" s="293"/>
      <c r="DD67" s="66"/>
      <c r="DE67" s="66"/>
      <c r="DF67" s="66"/>
      <c r="DG67" s="66"/>
      <c r="DH67" s="66"/>
      <c r="DI67" s="66"/>
      <c r="DJ67" s="66"/>
      <c r="DK67" s="66"/>
      <c r="DL67" s="66"/>
      <c r="DM67" s="66"/>
      <c r="DN67" s="66"/>
      <c r="DO67" s="66"/>
      <c r="DP67" s="66"/>
      <c r="DQ67" s="66"/>
      <c r="DR67" s="66"/>
      <c r="DS67" s="66"/>
      <c r="DT67" s="66"/>
      <c r="DU67" s="66"/>
      <c r="DV67" s="66"/>
      <c r="DW67" s="66"/>
      <c r="HX67" s="66"/>
      <c r="HY67" s="66"/>
      <c r="HZ67" s="66"/>
      <c r="IA67" s="66"/>
      <c r="IB67" s="66"/>
      <c r="IC67" s="66"/>
      <c r="ID67" s="66"/>
      <c r="IE67" s="66"/>
      <c r="IF67" s="66"/>
      <c r="IG67" s="66"/>
      <c r="IH67" s="66"/>
      <c r="II67" s="66"/>
      <c r="IJ67" s="66"/>
      <c r="IK67" s="66"/>
      <c r="IL67" s="66"/>
      <c r="IM67" s="66"/>
      <c r="IN67" s="66"/>
      <c r="IO67" s="66"/>
      <c r="IP67" s="66"/>
      <c r="IQ67" s="66"/>
      <c r="IR67" s="66"/>
      <c r="IS67" s="66"/>
      <c r="IT67" s="66"/>
      <c r="IU67" s="66"/>
      <c r="IV67" s="66"/>
    </row>
    <row r="68" spans="1:107" ht="3" customHeight="1" hidden="1">
      <c r="A68" s="33"/>
      <c r="B68" s="294" t="s">
        <v>298</v>
      </c>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5" t="s">
        <v>296</v>
      </c>
      <c r="AF68" s="295"/>
      <c r="AG68" s="295"/>
      <c r="AH68" s="295"/>
      <c r="AI68" s="295"/>
      <c r="AJ68" s="295"/>
      <c r="AK68" s="296"/>
      <c r="AL68" s="296"/>
      <c r="AM68" s="296"/>
      <c r="AN68" s="296"/>
      <c r="AO68" s="296"/>
      <c r="AP68" s="296"/>
      <c r="AQ68" s="296"/>
      <c r="AR68" s="296"/>
      <c r="AS68" s="296"/>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f>стр1!BX13-стр2!BW4</f>
        <v>0</v>
      </c>
      <c r="BX68" s="297"/>
      <c r="BY68" s="297"/>
      <c r="BZ68" s="297"/>
      <c r="CA68" s="297"/>
      <c r="CB68" s="297"/>
      <c r="CC68" s="297"/>
      <c r="CD68" s="297"/>
      <c r="CE68" s="297"/>
      <c r="CF68" s="297"/>
      <c r="CG68" s="297"/>
      <c r="CH68" s="297"/>
      <c r="CI68" s="297"/>
      <c r="CJ68" s="297"/>
      <c r="CK68" s="297"/>
      <c r="CL68" s="297"/>
      <c r="CM68" s="297"/>
      <c r="CN68" s="297"/>
      <c r="CO68" s="297"/>
      <c r="CP68" s="297"/>
      <c r="CQ68" s="297"/>
      <c r="CR68" s="298"/>
      <c r="CS68" s="298"/>
      <c r="CT68" s="298"/>
      <c r="CU68" s="298"/>
      <c r="CV68" s="298"/>
      <c r="CW68" s="298"/>
      <c r="CX68" s="298"/>
      <c r="CY68" s="298"/>
      <c r="CZ68" s="298"/>
      <c r="DA68" s="298"/>
      <c r="DB68" s="298"/>
      <c r="DC68" s="298"/>
    </row>
    <row r="69" spans="1:107" ht="14.25" customHeight="1" hidden="1">
      <c r="A69" s="33"/>
      <c r="B69" s="299"/>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300"/>
      <c r="AF69" s="300"/>
      <c r="AG69" s="300"/>
      <c r="AH69" s="300"/>
      <c r="AI69" s="300"/>
      <c r="AJ69" s="300"/>
      <c r="AK69" s="301"/>
      <c r="AL69" s="301"/>
      <c r="AM69" s="301"/>
      <c r="AN69" s="301"/>
      <c r="AO69" s="301"/>
      <c r="AP69" s="301"/>
      <c r="AQ69" s="301"/>
      <c r="AR69" s="301"/>
      <c r="AS69" s="301"/>
      <c r="AT69" s="302"/>
      <c r="AU69" s="302"/>
      <c r="AV69" s="302"/>
      <c r="AW69" s="302"/>
      <c r="AX69" s="302"/>
      <c r="AY69" s="302"/>
      <c r="AZ69" s="302"/>
      <c r="BA69" s="302"/>
      <c r="BB69" s="302"/>
      <c r="BC69" s="302"/>
      <c r="BD69" s="302"/>
      <c r="BE69" s="302"/>
      <c r="BF69" s="302"/>
      <c r="BG69" s="302"/>
      <c r="BH69" s="302"/>
      <c r="BI69" s="302"/>
      <c r="BJ69" s="302"/>
      <c r="BK69" s="302"/>
      <c r="BL69" s="302"/>
      <c r="BM69" s="302"/>
      <c r="BN69" s="302"/>
      <c r="BO69" s="302"/>
      <c r="BP69" s="302"/>
      <c r="BQ69" s="302"/>
      <c r="BR69" s="302"/>
      <c r="BS69" s="302"/>
      <c r="BT69" s="302"/>
      <c r="BU69" s="302"/>
      <c r="BV69" s="302"/>
      <c r="BW69" s="302"/>
      <c r="BX69" s="302"/>
      <c r="BY69" s="302"/>
      <c r="BZ69" s="302"/>
      <c r="CA69" s="302"/>
      <c r="CB69" s="302"/>
      <c r="CC69" s="302"/>
      <c r="CD69" s="302"/>
      <c r="CE69" s="302"/>
      <c r="CF69" s="302"/>
      <c r="CG69" s="302"/>
      <c r="CH69" s="302"/>
      <c r="CI69" s="302"/>
      <c r="CJ69" s="302"/>
      <c r="CK69" s="302"/>
      <c r="CL69" s="302"/>
      <c r="CM69" s="302"/>
      <c r="CN69" s="302"/>
      <c r="CO69" s="302"/>
      <c r="CP69" s="302"/>
      <c r="CQ69" s="302"/>
      <c r="CR69" s="303"/>
      <c r="CS69" s="303"/>
      <c r="CT69" s="303"/>
      <c r="CU69" s="303"/>
      <c r="CV69" s="303"/>
      <c r="CW69" s="303"/>
      <c r="CX69" s="303"/>
      <c r="CY69" s="303"/>
      <c r="CZ69" s="303"/>
      <c r="DA69" s="303"/>
      <c r="DB69" s="303"/>
      <c r="DC69" s="303"/>
    </row>
    <row r="70" spans="1:107" ht="14.25" customHeight="1" hidden="1">
      <c r="A70" s="33"/>
      <c r="B70" s="299"/>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300"/>
      <c r="AF70" s="300"/>
      <c r="AG70" s="300"/>
      <c r="AH70" s="300"/>
      <c r="AI70" s="300"/>
      <c r="AJ70" s="300"/>
      <c r="AK70" s="301"/>
      <c r="AL70" s="301"/>
      <c r="AM70" s="301"/>
      <c r="AN70" s="301"/>
      <c r="AO70" s="301"/>
      <c r="AP70" s="301"/>
      <c r="AQ70" s="301"/>
      <c r="AR70" s="301"/>
      <c r="AS70" s="301"/>
      <c r="AT70" s="302"/>
      <c r="AU70" s="302"/>
      <c r="AV70" s="302"/>
      <c r="AW70" s="302"/>
      <c r="AX70" s="302"/>
      <c r="AY70" s="302"/>
      <c r="AZ70" s="302"/>
      <c r="BA70" s="302"/>
      <c r="BB70" s="302"/>
      <c r="BC70" s="302"/>
      <c r="BD70" s="302"/>
      <c r="BE70" s="302"/>
      <c r="BF70" s="302"/>
      <c r="BG70" s="302"/>
      <c r="BH70" s="302"/>
      <c r="BI70" s="302"/>
      <c r="BJ70" s="302"/>
      <c r="BK70" s="302"/>
      <c r="BL70" s="302"/>
      <c r="BM70" s="302"/>
      <c r="BN70" s="302"/>
      <c r="BO70" s="302"/>
      <c r="BP70" s="302"/>
      <c r="BQ70" s="302"/>
      <c r="BR70" s="302"/>
      <c r="BS70" s="302"/>
      <c r="BT70" s="302"/>
      <c r="BU70" s="302"/>
      <c r="BV70" s="302"/>
      <c r="BW70" s="302"/>
      <c r="BX70" s="302"/>
      <c r="BY70" s="302"/>
      <c r="BZ70" s="302"/>
      <c r="CA70" s="302"/>
      <c r="CB70" s="302"/>
      <c r="CC70" s="302"/>
      <c r="CD70" s="302"/>
      <c r="CE70" s="302"/>
      <c r="CF70" s="302"/>
      <c r="CG70" s="302"/>
      <c r="CH70" s="302"/>
      <c r="CI70" s="302"/>
      <c r="CJ70" s="302"/>
      <c r="CK70" s="302"/>
      <c r="CL70" s="302"/>
      <c r="CM70" s="302"/>
      <c r="CN70" s="302"/>
      <c r="CO70" s="302"/>
      <c r="CP70" s="302"/>
      <c r="CQ70" s="302"/>
      <c r="CR70" s="303"/>
      <c r="CS70" s="303"/>
      <c r="CT70" s="303"/>
      <c r="CU70" s="303"/>
      <c r="CV70" s="303"/>
      <c r="CW70" s="303"/>
      <c r="CX70" s="303"/>
      <c r="CY70" s="303"/>
      <c r="CZ70" s="303"/>
      <c r="DA70" s="303"/>
      <c r="DB70" s="303"/>
      <c r="DC70" s="303"/>
    </row>
    <row r="71" spans="1:107" ht="14.25" customHeight="1" hidden="1">
      <c r="A71" s="33"/>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300"/>
      <c r="AF71" s="300"/>
      <c r="AG71" s="300"/>
      <c r="AH71" s="300"/>
      <c r="AI71" s="300"/>
      <c r="AJ71" s="300"/>
      <c r="AK71" s="301"/>
      <c r="AL71" s="301"/>
      <c r="AM71" s="301"/>
      <c r="AN71" s="301"/>
      <c r="AO71" s="301"/>
      <c r="AP71" s="301"/>
      <c r="AQ71" s="301"/>
      <c r="AR71" s="301"/>
      <c r="AS71" s="301"/>
      <c r="AT71" s="302"/>
      <c r="AU71" s="302"/>
      <c r="AV71" s="302"/>
      <c r="AW71" s="302"/>
      <c r="AX71" s="302"/>
      <c r="AY71" s="302"/>
      <c r="AZ71" s="302"/>
      <c r="BA71" s="302"/>
      <c r="BB71" s="302"/>
      <c r="BC71" s="302"/>
      <c r="BD71" s="302"/>
      <c r="BE71" s="302"/>
      <c r="BF71" s="302"/>
      <c r="BG71" s="302"/>
      <c r="BH71" s="302"/>
      <c r="BI71" s="302"/>
      <c r="BJ71" s="302"/>
      <c r="BK71" s="302"/>
      <c r="BL71" s="302"/>
      <c r="BM71" s="302"/>
      <c r="BN71" s="302"/>
      <c r="BO71" s="302"/>
      <c r="BP71" s="302"/>
      <c r="BQ71" s="302"/>
      <c r="BR71" s="302"/>
      <c r="BS71" s="302"/>
      <c r="BT71" s="302"/>
      <c r="BU71" s="302"/>
      <c r="BV71" s="302"/>
      <c r="BW71" s="302"/>
      <c r="BX71" s="302"/>
      <c r="BY71" s="302"/>
      <c r="BZ71" s="302"/>
      <c r="CA71" s="302"/>
      <c r="CB71" s="302"/>
      <c r="CC71" s="302"/>
      <c r="CD71" s="302"/>
      <c r="CE71" s="302"/>
      <c r="CF71" s="302"/>
      <c r="CG71" s="302"/>
      <c r="CH71" s="302"/>
      <c r="CI71" s="302"/>
      <c r="CJ71" s="302"/>
      <c r="CK71" s="302"/>
      <c r="CL71" s="302"/>
      <c r="CM71" s="302"/>
      <c r="CN71" s="302"/>
      <c r="CO71" s="302"/>
      <c r="CP71" s="302"/>
      <c r="CQ71" s="302"/>
      <c r="CR71" s="303"/>
      <c r="CS71" s="303"/>
      <c r="CT71" s="303"/>
      <c r="CU71" s="303"/>
      <c r="CV71" s="303"/>
      <c r="CW71" s="303"/>
      <c r="CX71" s="303"/>
      <c r="CY71" s="303"/>
      <c r="CZ71" s="303"/>
      <c r="DA71" s="303"/>
      <c r="DB71" s="303"/>
      <c r="DC71" s="303"/>
    </row>
    <row r="72" spans="31:95" ht="11.25">
      <c r="AE72" s="1">
        <v>277</v>
      </c>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row>
    <row r="73" spans="31:95" ht="11.25">
      <c r="AE73" s="1">
        <v>278</v>
      </c>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row>
    <row r="74" spans="46:95" ht="11.25">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row>
    <row r="75" spans="46:95" ht="11.25">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row>
    <row r="76" spans="46:95" ht="11.25">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row>
    <row r="77" spans="46:95" ht="11.25">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row>
    <row r="78" spans="46:95" ht="11.25">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row>
    <row r="79" spans="46:95" ht="11.25">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row>
    <row r="80" spans="46:95" ht="11.25">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row>
    <row r="81" spans="46:95" ht="11.25">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row>
    <row r="82" spans="46:95" ht="11.25">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row>
    <row r="83" spans="46:95" ht="11.25">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row>
    <row r="84" spans="46:95" ht="11.25">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row>
    <row r="85" spans="46:95" ht="11.25">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row>
    <row r="86" spans="46:95" ht="11.25">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row>
    <row r="87" spans="46:95" ht="11.25">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row>
    <row r="88" spans="46:95" ht="11.25">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row>
    <row r="89" spans="46:95" ht="11.25">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row>
    <row r="90" spans="46:95" ht="11.25">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row>
    <row r="91" spans="46:95" ht="11.25">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row>
    <row r="92" spans="46:95" ht="11.25">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row>
    <row r="93" spans="46:95" ht="11.25">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row>
    <row r="94" spans="46:95" ht="11.25">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row>
    <row r="95" spans="46:95" ht="11.25">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row>
    <row r="96" spans="46:95" ht="11.25">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row>
    <row r="97" spans="46:95" ht="11.25">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row>
    <row r="98" spans="46:95" ht="11.25">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row>
    <row r="99" spans="46:95" ht="11.25">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row>
    <row r="100" spans="46:95" ht="11.25">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row>
    <row r="101" spans="46:95" ht="11.25">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row>
    <row r="102" spans="46:95" ht="11.25">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row>
    <row r="103" spans="46:95" ht="11.25">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row>
    <row r="104" spans="46:95" ht="11.25">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row>
    <row r="105" spans="46:95" ht="11.25">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row>
    <row r="106" spans="46:95" ht="11.25">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row>
    <row r="107" spans="46:95" ht="11.25">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row>
    <row r="108" spans="46:95" ht="11.25">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row>
    <row r="109" spans="46:95" ht="11.25">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row>
    <row r="110" spans="46:95" ht="11.25">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row>
    <row r="111" spans="46:95" ht="11.25">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row>
    <row r="112" spans="46:95" ht="11.25">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row>
    <row r="113" spans="46:95" ht="11.25">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row>
    <row r="114" spans="46:95" ht="11.25">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row>
    <row r="115" spans="46:95" ht="11.25">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row>
    <row r="116" spans="46:95" ht="11.25">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row>
    <row r="117" spans="46:95" ht="11.25">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row>
    <row r="118" spans="46:95" ht="11.25">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row>
    <row r="119" spans="46:95" ht="11.25">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row>
    <row r="120" spans="46:95" ht="11.25">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row>
    <row r="121" spans="46:95" ht="11.25">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row>
    <row r="122" spans="46:95" ht="11.25">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row>
    <row r="123" spans="46:95" ht="11.25">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row>
    <row r="124" spans="46:95" ht="11.25">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row>
    <row r="125" spans="46:95" ht="11.25">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row>
    <row r="126" spans="46:95" ht="11.25">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row>
    <row r="127" spans="46:95" ht="11.25">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row>
    <row r="128" spans="46:95" ht="11.25">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row>
    <row r="129" spans="46:95" ht="11.25">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row>
    <row r="130" spans="46:95" ht="11.25">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row>
    <row r="131" spans="46:95" ht="11.25">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row>
    <row r="132" spans="46:95" ht="11.25">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row>
    <row r="133" spans="46:95" ht="11.25">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row>
    <row r="134" spans="46:95" ht="11.25">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row>
    <row r="135" spans="46:95" ht="11.25">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row>
    <row r="136" spans="46:95" ht="11.25">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row>
    <row r="137" spans="46:95" ht="11.25">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row>
    <row r="138" spans="46:95" ht="11.25">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row>
    <row r="139" spans="46:95" ht="11.25">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row>
    <row r="140" spans="46:95" ht="11.25">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row>
    <row r="141" spans="46:95" ht="11.25">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row>
    <row r="142" spans="46:95" ht="11.25">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row>
    <row r="143" spans="46:95" ht="11.25">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row>
    <row r="144" spans="46:95" ht="11.25">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row>
    <row r="145" spans="46:95" ht="11.25">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row>
    <row r="146" spans="46:95" ht="11.25">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row>
    <row r="147" spans="46:95" ht="11.25">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row>
    <row r="148" spans="46:95" ht="11.25">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row>
    <row r="149" spans="46:95" ht="11.25">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row>
    <row r="150" spans="46:95" ht="11.25">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row>
    <row r="151" spans="46:95" ht="11.25">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row>
    <row r="152" spans="46:95" ht="11.25">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row>
    <row r="153" spans="46:95" ht="11.25">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row>
    <row r="154" spans="46:95" ht="11.25">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row>
    <row r="155" spans="46:95" ht="11.25">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row>
    <row r="156" spans="46:95" ht="11.25">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row>
    <row r="157" spans="46:95" ht="11.25">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row>
    <row r="158" spans="46:95" ht="11.25">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row>
    <row r="159" spans="46:95" ht="11.25">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row>
    <row r="160" spans="46:95" ht="11.25">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row>
    <row r="161" spans="46:95" ht="11.25">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row>
    <row r="162" spans="46:95" ht="11.25">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row>
    <row r="163" spans="46:95" ht="11.25">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row>
    <row r="164" spans="46:95" ht="11.25">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row>
    <row r="165" spans="46:95" ht="11.25">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row>
    <row r="166" spans="46:95" ht="11.25">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row>
    <row r="167" spans="46:95" ht="11.25">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row>
    <row r="168" spans="46:95" ht="11.25">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row>
    <row r="169" spans="46:95" ht="11.25">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row>
    <row r="170" spans="46:95" ht="11.25">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row>
    <row r="171" spans="46:95" ht="11.25">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row>
    <row r="172" spans="46:95" ht="11.25">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row>
    <row r="173" spans="46:95" ht="11.25">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row>
    <row r="174" spans="46:95" ht="11.25">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row>
    <row r="175" spans="46:95" ht="11.25">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row>
    <row r="176" spans="46:95" ht="11.25">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row>
    <row r="177" spans="46:95" ht="11.25">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row>
    <row r="178" spans="46:95" ht="11.25">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row>
    <row r="179" spans="46:95" ht="11.25">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row>
    <row r="180" spans="46:95" ht="11.25">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row>
    <row r="181" spans="46:95" ht="11.25">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row>
    <row r="182" spans="46:95" ht="11.25">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row>
    <row r="183" spans="46:95" ht="11.25">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row>
    <row r="184" spans="46:95" ht="11.25">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row>
    <row r="185" spans="46:95" ht="11.25">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row>
    <row r="186" spans="46:95" ht="11.25">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row>
    <row r="187" spans="46:95" ht="11.25">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row>
    <row r="188" spans="46:95" ht="11.25">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row>
    <row r="189" spans="46:95" ht="11.25">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row>
    <row r="190" spans="46:95" ht="11.25">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row>
    <row r="191" spans="46:95" ht="11.25">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row>
    <row r="192" spans="46:95" ht="11.25">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row>
    <row r="193" spans="46:95" ht="11.25">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row>
    <row r="194" spans="46:95" ht="11.25">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row>
    <row r="195" spans="46:95" ht="11.25">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row>
    <row r="196" spans="46:95" ht="11.25">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row>
    <row r="197" spans="46:95" ht="11.25">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row>
    <row r="198" spans="46:95" ht="11.25">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row>
    <row r="199" spans="46:95" ht="11.25">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row>
    <row r="200" spans="46:95" ht="11.25">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row>
    <row r="201" spans="46:95" ht="11.25">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row>
    <row r="202" spans="46:95" ht="11.25">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row>
    <row r="203" spans="46:95" ht="11.25">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row>
    <row r="204" spans="46:95" ht="11.25">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row>
    <row r="205" spans="46:95" ht="11.25">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row>
    <row r="206" spans="46:95" ht="11.25">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row>
    <row r="207" spans="46:95" ht="11.25">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row>
    <row r="208" spans="46:95" ht="11.25">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row>
    <row r="209" spans="46:95" ht="11.25">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row>
    <row r="210" spans="46:95" ht="11.25">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row>
    <row r="211" spans="46:95" ht="11.25">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row>
    <row r="212" spans="46:95" ht="11.25">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row>
    <row r="213" spans="46:95" ht="11.25">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row>
    <row r="214" spans="46:95" ht="11.25">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row>
    <row r="215" spans="46:95" ht="11.25">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row>
    <row r="216" spans="46:95" ht="11.25">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row>
    <row r="217" spans="46:95" ht="11.25">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row>
    <row r="218" spans="46:95" ht="11.25">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row>
    <row r="219" spans="46:95" ht="11.25">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row>
    <row r="220" spans="46:95" ht="11.25">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row>
    <row r="221" spans="46:95" ht="11.25">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row>
    <row r="222" spans="46:95" ht="11.25">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row>
    <row r="223" spans="46:95" ht="11.25">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row>
    <row r="224" spans="46:95" ht="11.25">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row>
    <row r="225" spans="46:95" ht="11.25">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row>
    <row r="226" spans="46:95" ht="11.25">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row>
    <row r="227" spans="46:95" ht="11.25">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row>
    <row r="228" spans="46:95" ht="11.25">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row>
    <row r="229" spans="46:95" ht="11.25">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row>
    <row r="230" spans="46:95" ht="11.25">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row>
    <row r="231" spans="46:95" ht="11.25">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row>
    <row r="232" spans="46:95" ht="11.25">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row>
    <row r="233" spans="46:95" ht="11.25">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row>
    <row r="234" spans="46:95" ht="11.25">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row>
    <row r="235" spans="46:95" ht="11.25">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row>
    <row r="236" spans="46:95" ht="11.25">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row>
    <row r="237" spans="46:95" ht="11.25">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row>
    <row r="238" spans="46:95" ht="11.25">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row>
    <row r="239" spans="46:95" ht="11.25">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row>
    <row r="240" spans="46:95" ht="11.25">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row>
    <row r="241" spans="46:95" ht="11.25">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row>
    <row r="242" spans="46:95" ht="11.25">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row>
    <row r="243" spans="46:95" ht="11.25">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row>
    <row r="244" spans="46:95" ht="11.25">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row>
    <row r="245" spans="46:95" ht="11.25">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row>
    <row r="246" spans="46:95" ht="11.25">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row>
    <row r="247" spans="46:95" ht="11.25">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row>
    <row r="248" spans="46:95" ht="11.25">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row>
    <row r="249" spans="46:95" ht="11.25">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row>
    <row r="250" spans="46:95" ht="11.25">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row>
    <row r="251" spans="46:95" ht="11.25">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row>
    <row r="252" spans="46:95" ht="11.25">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row>
  </sheetData>
  <sheetProtection selectLockedCells="1" selectUnlockedCells="1"/>
  <mergeCells count="522">
    <mergeCell ref="BK63:BV63"/>
    <mergeCell ref="BW63:CG63"/>
    <mergeCell ref="CH63:CQ63"/>
    <mergeCell ref="CR63:DC63"/>
    <mergeCell ref="B63:AD63"/>
    <mergeCell ref="AE63:AJ63"/>
    <mergeCell ref="AK63:AS63"/>
    <mergeCell ref="AT63:BJ63"/>
    <mergeCell ref="BK62:BV62"/>
    <mergeCell ref="BW62:CG62"/>
    <mergeCell ref="CH62:CQ62"/>
    <mergeCell ref="CR62:DC62"/>
    <mergeCell ref="B62:AD62"/>
    <mergeCell ref="AE62:AJ62"/>
    <mergeCell ref="AK62:AS62"/>
    <mergeCell ref="AT62:BJ62"/>
    <mergeCell ref="BK43:BV43"/>
    <mergeCell ref="BW43:CG43"/>
    <mergeCell ref="CH43:CQ43"/>
    <mergeCell ref="CR43:DB43"/>
    <mergeCell ref="B43:AD43"/>
    <mergeCell ref="AE43:AJ43"/>
    <mergeCell ref="AK43:AS43"/>
    <mergeCell ref="AT43:BG43"/>
    <mergeCell ref="BK71:BV71"/>
    <mergeCell ref="BW71:CG71"/>
    <mergeCell ref="CH71:CQ71"/>
    <mergeCell ref="CR71:DC71"/>
    <mergeCell ref="B71:AD71"/>
    <mergeCell ref="AE71:AJ71"/>
    <mergeCell ref="AK71:AS71"/>
    <mergeCell ref="AT71:BJ71"/>
    <mergeCell ref="BK70:BV70"/>
    <mergeCell ref="BW70:CG70"/>
    <mergeCell ref="CH70:CQ70"/>
    <mergeCell ref="CR70:DC70"/>
    <mergeCell ref="B70:AD70"/>
    <mergeCell ref="AE70:AJ70"/>
    <mergeCell ref="AK70:AS70"/>
    <mergeCell ref="AT70:BJ70"/>
    <mergeCell ref="BK69:BV69"/>
    <mergeCell ref="BW69:CG69"/>
    <mergeCell ref="CH69:CQ69"/>
    <mergeCell ref="CR69:DC69"/>
    <mergeCell ref="B69:AD69"/>
    <mergeCell ref="AE69:AJ69"/>
    <mergeCell ref="AK69:AS69"/>
    <mergeCell ref="AT69:BJ69"/>
    <mergeCell ref="BK68:BV68"/>
    <mergeCell ref="BW68:CG68"/>
    <mergeCell ref="CH68:CQ68"/>
    <mergeCell ref="CR68:DC68"/>
    <mergeCell ref="B68:AD68"/>
    <mergeCell ref="AE68:AJ68"/>
    <mergeCell ref="AK68:AS68"/>
    <mergeCell ref="AT68:BJ68"/>
    <mergeCell ref="BK67:BV67"/>
    <mergeCell ref="BW67:CG67"/>
    <mergeCell ref="CH67:CQ67"/>
    <mergeCell ref="CR67:DC67"/>
    <mergeCell ref="B67:AD67"/>
    <mergeCell ref="AE67:AJ67"/>
    <mergeCell ref="AK67:AS67"/>
    <mergeCell ref="AT67:BJ67"/>
    <mergeCell ref="BK66:BV66"/>
    <mergeCell ref="BW66:CG66"/>
    <mergeCell ref="CH66:CQ66"/>
    <mergeCell ref="CR66:DC66"/>
    <mergeCell ref="B66:AD66"/>
    <mergeCell ref="AE66:AJ66"/>
    <mergeCell ref="AK66:AS66"/>
    <mergeCell ref="AT66:BJ66"/>
    <mergeCell ref="CR61:DC61"/>
    <mergeCell ref="B65:AD65"/>
    <mergeCell ref="AE65:AJ65"/>
    <mergeCell ref="AK65:AS65"/>
    <mergeCell ref="AT65:BJ65"/>
    <mergeCell ref="BK65:BV65"/>
    <mergeCell ref="BW65:CG65"/>
    <mergeCell ref="CH65:CQ65"/>
    <mergeCell ref="CR65:DC65"/>
    <mergeCell ref="B64:AD64"/>
    <mergeCell ref="BW60:CG60"/>
    <mergeCell ref="CH60:CQ60"/>
    <mergeCell ref="CR60:DC60"/>
    <mergeCell ref="B61:AD61"/>
    <mergeCell ref="AE61:AJ61"/>
    <mergeCell ref="AK61:AS61"/>
    <mergeCell ref="AT61:BJ61"/>
    <mergeCell ref="BK61:BV61"/>
    <mergeCell ref="BW61:CG61"/>
    <mergeCell ref="CH61:CQ61"/>
    <mergeCell ref="B60:AD60"/>
    <mergeCell ref="AK60:AS60"/>
    <mergeCell ref="AT60:BF60"/>
    <mergeCell ref="BK60:BV60"/>
    <mergeCell ref="AE60:AJ60"/>
    <mergeCell ref="BK59:BU59"/>
    <mergeCell ref="BW59:CG59"/>
    <mergeCell ref="CH59:CQ59"/>
    <mergeCell ref="CR59:DB59"/>
    <mergeCell ref="B59:AD59"/>
    <mergeCell ref="AE59:AJ59"/>
    <mergeCell ref="AK59:AS59"/>
    <mergeCell ref="AT59:BF59"/>
    <mergeCell ref="BK58:BU58"/>
    <mergeCell ref="BW58:CG58"/>
    <mergeCell ref="CH58:CQ58"/>
    <mergeCell ref="CR58:DB58"/>
    <mergeCell ref="B58:AD58"/>
    <mergeCell ref="AE58:AJ58"/>
    <mergeCell ref="AK58:AS58"/>
    <mergeCell ref="AT58:BF58"/>
    <mergeCell ref="CR56:DB56"/>
    <mergeCell ref="B57:AD57"/>
    <mergeCell ref="AE57:AJ57"/>
    <mergeCell ref="AK57:AS57"/>
    <mergeCell ref="AT57:BF57"/>
    <mergeCell ref="BK57:BU57"/>
    <mergeCell ref="BW57:CG57"/>
    <mergeCell ref="CH57:CQ57"/>
    <mergeCell ref="CR57:DB57"/>
    <mergeCell ref="BK55:BU55"/>
    <mergeCell ref="BW55:CG55"/>
    <mergeCell ref="CH55:CQ55"/>
    <mergeCell ref="B56:AD56"/>
    <mergeCell ref="AE56:AJ56"/>
    <mergeCell ref="AK56:AS56"/>
    <mergeCell ref="AT56:BF56"/>
    <mergeCell ref="BK56:BU56"/>
    <mergeCell ref="BW56:CG56"/>
    <mergeCell ref="CH56:CQ56"/>
    <mergeCell ref="B55:AD55"/>
    <mergeCell ref="AE55:AJ55"/>
    <mergeCell ref="AK55:AS55"/>
    <mergeCell ref="AT55:BF55"/>
    <mergeCell ref="BK53:BU53"/>
    <mergeCell ref="BW53:CG53"/>
    <mergeCell ref="CH53:CQ53"/>
    <mergeCell ref="CR53:DB53"/>
    <mergeCell ref="B53:AD53"/>
    <mergeCell ref="AE53:AJ53"/>
    <mergeCell ref="AK53:AS53"/>
    <mergeCell ref="AT53:BF53"/>
    <mergeCell ref="BK52:BU52"/>
    <mergeCell ref="BW52:CG52"/>
    <mergeCell ref="CH52:CQ52"/>
    <mergeCell ref="CR52:DB52"/>
    <mergeCell ref="B52:AD52"/>
    <mergeCell ref="AE52:AJ52"/>
    <mergeCell ref="AK52:AS52"/>
    <mergeCell ref="AT52:BF52"/>
    <mergeCell ref="BK51:BU51"/>
    <mergeCell ref="BW51:CG51"/>
    <mergeCell ref="CH51:CQ51"/>
    <mergeCell ref="CR51:DB51"/>
    <mergeCell ref="B51:AD51"/>
    <mergeCell ref="AE51:AJ51"/>
    <mergeCell ref="AK51:AS51"/>
    <mergeCell ref="AT51:BF51"/>
    <mergeCell ref="BK50:BU50"/>
    <mergeCell ref="BW50:CG50"/>
    <mergeCell ref="CH50:CQ50"/>
    <mergeCell ref="CR50:DB50"/>
    <mergeCell ref="B50:AD50"/>
    <mergeCell ref="AE50:AJ50"/>
    <mergeCell ref="AK50:AS50"/>
    <mergeCell ref="AT50:BF50"/>
    <mergeCell ref="BK49:BV49"/>
    <mergeCell ref="BW49:CG49"/>
    <mergeCell ref="CH49:CQ49"/>
    <mergeCell ref="CR49:DB49"/>
    <mergeCell ref="B49:AD49"/>
    <mergeCell ref="AE49:AJ49"/>
    <mergeCell ref="AK49:AS49"/>
    <mergeCell ref="AT49:BG49"/>
    <mergeCell ref="BK48:BV48"/>
    <mergeCell ref="BW48:CG48"/>
    <mergeCell ref="CH48:CQ48"/>
    <mergeCell ref="CR48:DB48"/>
    <mergeCell ref="B48:AD48"/>
    <mergeCell ref="AE48:AJ48"/>
    <mergeCell ref="AK48:AS48"/>
    <mergeCell ref="AT48:BG48"/>
    <mergeCell ref="BK47:BV47"/>
    <mergeCell ref="BW47:CG47"/>
    <mergeCell ref="CH47:CQ47"/>
    <mergeCell ref="CR47:DB47"/>
    <mergeCell ref="B47:AD47"/>
    <mergeCell ref="AE47:AJ47"/>
    <mergeCell ref="AK47:AS47"/>
    <mergeCell ref="AT47:BG47"/>
    <mergeCell ref="BK46:BV46"/>
    <mergeCell ref="BW46:CG46"/>
    <mergeCell ref="CH46:CQ46"/>
    <mergeCell ref="CR46:DB46"/>
    <mergeCell ref="B46:AD46"/>
    <mergeCell ref="AE46:AJ46"/>
    <mergeCell ref="AK46:AS46"/>
    <mergeCell ref="AT46:BG46"/>
    <mergeCell ref="BK45:BV45"/>
    <mergeCell ref="BW45:CG45"/>
    <mergeCell ref="CH45:CQ45"/>
    <mergeCell ref="CR45:DB45"/>
    <mergeCell ref="B45:AD45"/>
    <mergeCell ref="AE45:AJ45"/>
    <mergeCell ref="AK45:AS45"/>
    <mergeCell ref="AT45:BG45"/>
    <mergeCell ref="BK44:BV44"/>
    <mergeCell ref="BW44:CG44"/>
    <mergeCell ref="CH44:CQ44"/>
    <mergeCell ref="CR44:DB44"/>
    <mergeCell ref="B44:AD44"/>
    <mergeCell ref="AE44:AJ44"/>
    <mergeCell ref="AK44:AS44"/>
    <mergeCell ref="AT44:BG44"/>
    <mergeCell ref="BK42:BV42"/>
    <mergeCell ref="BW42:CG42"/>
    <mergeCell ref="CH42:CQ42"/>
    <mergeCell ref="CR42:DB42"/>
    <mergeCell ref="B42:AD42"/>
    <mergeCell ref="AE42:AJ42"/>
    <mergeCell ref="AK42:AS42"/>
    <mergeCell ref="AT42:BG42"/>
    <mergeCell ref="BK38:BV38"/>
    <mergeCell ref="BW38:CG38"/>
    <mergeCell ref="CH38:CQ38"/>
    <mergeCell ref="CR38:DB38"/>
    <mergeCell ref="B38:AD38"/>
    <mergeCell ref="AE38:AJ38"/>
    <mergeCell ref="AK38:AS38"/>
    <mergeCell ref="AT38:BG38"/>
    <mergeCell ref="CR36:DB36"/>
    <mergeCell ref="B37:AD37"/>
    <mergeCell ref="AE37:AJ37"/>
    <mergeCell ref="AK37:AS37"/>
    <mergeCell ref="AT37:BG37"/>
    <mergeCell ref="BK37:BV37"/>
    <mergeCell ref="BW37:CG37"/>
    <mergeCell ref="CH37:CQ37"/>
    <mergeCell ref="CR37:DB37"/>
    <mergeCell ref="BK35:BU35"/>
    <mergeCell ref="BW35:CG35"/>
    <mergeCell ref="CH35:CQ35"/>
    <mergeCell ref="B36:AD36"/>
    <mergeCell ref="AE36:AJ36"/>
    <mergeCell ref="AK36:AS36"/>
    <mergeCell ref="AT36:BG36"/>
    <mergeCell ref="BK36:BV36"/>
    <mergeCell ref="BW36:CG36"/>
    <mergeCell ref="CH36:CQ36"/>
    <mergeCell ref="B35:AD35"/>
    <mergeCell ref="AE35:AJ35"/>
    <mergeCell ref="AK35:AS35"/>
    <mergeCell ref="AT35:BF35"/>
    <mergeCell ref="BK33:BU33"/>
    <mergeCell ref="BW33:CG33"/>
    <mergeCell ref="CH33:CQ33"/>
    <mergeCell ref="CR33:DB33"/>
    <mergeCell ref="B33:AD33"/>
    <mergeCell ref="AE33:AJ33"/>
    <mergeCell ref="AK33:AS33"/>
    <mergeCell ref="AT33:BF33"/>
    <mergeCell ref="BK32:BU32"/>
    <mergeCell ref="BW32:CG32"/>
    <mergeCell ref="CH32:CQ32"/>
    <mergeCell ref="CR32:DB32"/>
    <mergeCell ref="B32:AD32"/>
    <mergeCell ref="AE32:AJ32"/>
    <mergeCell ref="AK32:AS32"/>
    <mergeCell ref="AT32:BF32"/>
    <mergeCell ref="BK31:BU31"/>
    <mergeCell ref="BW31:CG31"/>
    <mergeCell ref="CH31:CQ31"/>
    <mergeCell ref="CR31:DB31"/>
    <mergeCell ref="B31:AD31"/>
    <mergeCell ref="AE31:AJ31"/>
    <mergeCell ref="AK31:AS31"/>
    <mergeCell ref="AT31:BF31"/>
    <mergeCell ref="BK30:BU30"/>
    <mergeCell ref="BW30:CG30"/>
    <mergeCell ref="CH30:CQ30"/>
    <mergeCell ref="CR30:DB30"/>
    <mergeCell ref="B30:AD30"/>
    <mergeCell ref="AE30:AJ30"/>
    <mergeCell ref="AK30:AS30"/>
    <mergeCell ref="AT30:BF30"/>
    <mergeCell ref="BK29:BV29"/>
    <mergeCell ref="BW29:CG29"/>
    <mergeCell ref="CH29:CQ29"/>
    <mergeCell ref="CR29:DB29"/>
    <mergeCell ref="B29:AD29"/>
    <mergeCell ref="AE29:AJ29"/>
    <mergeCell ref="AK29:AS29"/>
    <mergeCell ref="AT29:BF29"/>
    <mergeCell ref="BK28:BV28"/>
    <mergeCell ref="BW28:CG28"/>
    <mergeCell ref="CH28:CQ28"/>
    <mergeCell ref="CR28:DB28"/>
    <mergeCell ref="B28:AD28"/>
    <mergeCell ref="AE28:AJ28"/>
    <mergeCell ref="AK28:AS28"/>
    <mergeCell ref="AT28:BF28"/>
    <mergeCell ref="BK27:BV27"/>
    <mergeCell ref="BW27:CG27"/>
    <mergeCell ref="CH27:CQ27"/>
    <mergeCell ref="CR27:DB27"/>
    <mergeCell ref="B27:AD27"/>
    <mergeCell ref="AE27:AJ27"/>
    <mergeCell ref="AK27:AS27"/>
    <mergeCell ref="AT27:BF27"/>
    <mergeCell ref="BK26:BV26"/>
    <mergeCell ref="BW26:CG26"/>
    <mergeCell ref="CH26:CQ26"/>
    <mergeCell ref="CR26:DB26"/>
    <mergeCell ref="B26:AD26"/>
    <mergeCell ref="AE26:AJ26"/>
    <mergeCell ref="AK26:AS26"/>
    <mergeCell ref="AT26:BF26"/>
    <mergeCell ref="BK25:BV25"/>
    <mergeCell ref="BW25:CG25"/>
    <mergeCell ref="CH25:CQ25"/>
    <mergeCell ref="CR25:DB25"/>
    <mergeCell ref="B25:AD25"/>
    <mergeCell ref="AE25:AJ25"/>
    <mergeCell ref="AK25:AS25"/>
    <mergeCell ref="AT25:BG25"/>
    <mergeCell ref="BK24:BV24"/>
    <mergeCell ref="BW24:CG24"/>
    <mergeCell ref="CH24:CQ24"/>
    <mergeCell ref="CR24:DB24"/>
    <mergeCell ref="B24:AD24"/>
    <mergeCell ref="AE24:AJ24"/>
    <mergeCell ref="AK24:AS24"/>
    <mergeCell ref="AT24:BG24"/>
    <mergeCell ref="BK23:BV23"/>
    <mergeCell ref="BW23:CG23"/>
    <mergeCell ref="CH23:CQ23"/>
    <mergeCell ref="CR23:DB23"/>
    <mergeCell ref="B23:AD23"/>
    <mergeCell ref="AE23:AJ23"/>
    <mergeCell ref="AK23:AS23"/>
    <mergeCell ref="AT23:BG23"/>
    <mergeCell ref="BK22:BV22"/>
    <mergeCell ref="BW22:CG22"/>
    <mergeCell ref="CH22:CQ22"/>
    <mergeCell ref="CR22:DC22"/>
    <mergeCell ref="B22:AD22"/>
    <mergeCell ref="AE22:AJ22"/>
    <mergeCell ref="AK22:AS22"/>
    <mergeCell ref="AT22:BJ22"/>
    <mergeCell ref="BK21:BV21"/>
    <mergeCell ref="BW21:CG21"/>
    <mergeCell ref="CH21:CQ21"/>
    <mergeCell ref="CR21:DC21"/>
    <mergeCell ref="B21:AD21"/>
    <mergeCell ref="AE21:AJ21"/>
    <mergeCell ref="AK21:AS21"/>
    <mergeCell ref="AT21:BJ21"/>
    <mergeCell ref="BK20:BV20"/>
    <mergeCell ref="BW20:CG20"/>
    <mergeCell ref="CH20:CQ20"/>
    <mergeCell ref="CR20:DC20"/>
    <mergeCell ref="B20:AD20"/>
    <mergeCell ref="AE20:AJ20"/>
    <mergeCell ref="AK20:AS20"/>
    <mergeCell ref="AT20:BJ20"/>
    <mergeCell ref="BK18:BV18"/>
    <mergeCell ref="BW18:CG18"/>
    <mergeCell ref="CH18:CQ18"/>
    <mergeCell ref="CR18:DC18"/>
    <mergeCell ref="B18:AD18"/>
    <mergeCell ref="AE18:AJ18"/>
    <mergeCell ref="AK18:AS18"/>
    <mergeCell ref="AT18:BJ18"/>
    <mergeCell ref="BK17:BV17"/>
    <mergeCell ref="BW17:CG17"/>
    <mergeCell ref="CH17:CQ17"/>
    <mergeCell ref="CR17:DC17"/>
    <mergeCell ref="B17:AD17"/>
    <mergeCell ref="AE17:AJ17"/>
    <mergeCell ref="AK17:AS17"/>
    <mergeCell ref="AT17:BJ17"/>
    <mergeCell ref="BK16:BV16"/>
    <mergeCell ref="BW16:CG16"/>
    <mergeCell ref="CH16:CQ16"/>
    <mergeCell ref="CR16:DC16"/>
    <mergeCell ref="B16:AD16"/>
    <mergeCell ref="AE16:AJ16"/>
    <mergeCell ref="AK16:AS16"/>
    <mergeCell ref="AT16:BJ16"/>
    <mergeCell ref="BK15:BV15"/>
    <mergeCell ref="BW15:CG15"/>
    <mergeCell ref="CH15:CQ15"/>
    <mergeCell ref="CR15:DC15"/>
    <mergeCell ref="B15:AD15"/>
    <mergeCell ref="AE15:AJ15"/>
    <mergeCell ref="AK15:AS15"/>
    <mergeCell ref="AT15:BJ15"/>
    <mergeCell ref="BK14:BV14"/>
    <mergeCell ref="BW14:CG14"/>
    <mergeCell ref="CH14:CQ14"/>
    <mergeCell ref="CR14:DC14"/>
    <mergeCell ref="B14:AD14"/>
    <mergeCell ref="AE14:AJ14"/>
    <mergeCell ref="AK14:AS14"/>
    <mergeCell ref="AT14:BJ14"/>
    <mergeCell ref="BK12:BV12"/>
    <mergeCell ref="BW12:CG12"/>
    <mergeCell ref="CH12:CQ12"/>
    <mergeCell ref="CR12:DC12"/>
    <mergeCell ref="B12:AD12"/>
    <mergeCell ref="AE12:AJ12"/>
    <mergeCell ref="AK12:AS12"/>
    <mergeCell ref="AT12:BJ12"/>
    <mergeCell ref="CR10:DC10"/>
    <mergeCell ref="B11:AD11"/>
    <mergeCell ref="AE11:AJ11"/>
    <mergeCell ref="AK11:AS11"/>
    <mergeCell ref="AT11:BJ11"/>
    <mergeCell ref="BK11:BV11"/>
    <mergeCell ref="BW11:CG11"/>
    <mergeCell ref="CH11:CQ11"/>
    <mergeCell ref="CR11:DC11"/>
    <mergeCell ref="BK9:BV9"/>
    <mergeCell ref="BW9:CG9"/>
    <mergeCell ref="CH9:DC9"/>
    <mergeCell ref="B10:AD10"/>
    <mergeCell ref="AE10:AJ10"/>
    <mergeCell ref="AK10:AS10"/>
    <mergeCell ref="AT10:BJ10"/>
    <mergeCell ref="BK10:BV10"/>
    <mergeCell ref="BW10:CG10"/>
    <mergeCell ref="CH10:CQ10"/>
    <mergeCell ref="B9:AD9"/>
    <mergeCell ref="AE9:AJ9"/>
    <mergeCell ref="AK9:AS9"/>
    <mergeCell ref="AT9:BJ9"/>
    <mergeCell ref="BK7:BV7"/>
    <mergeCell ref="BW7:CG7"/>
    <mergeCell ref="CH7:DC7"/>
    <mergeCell ref="B8:AD8"/>
    <mergeCell ref="AE8:AJ8"/>
    <mergeCell ref="AK8:AS8"/>
    <mergeCell ref="AT8:BJ8"/>
    <mergeCell ref="BK8:BV8"/>
    <mergeCell ref="BW8:CG8"/>
    <mergeCell ref="CH8:DC8"/>
    <mergeCell ref="A7:AD7"/>
    <mergeCell ref="AE7:AJ7"/>
    <mergeCell ref="AK7:AS7"/>
    <mergeCell ref="AT7:BJ7"/>
    <mergeCell ref="CH2:CQ2"/>
    <mergeCell ref="A3:DC3"/>
    <mergeCell ref="A5:AD6"/>
    <mergeCell ref="AE5:AJ6"/>
    <mergeCell ref="AK5:AS6"/>
    <mergeCell ref="AT5:BJ6"/>
    <mergeCell ref="BK5:BV6"/>
    <mergeCell ref="BW5:CG6"/>
    <mergeCell ref="CH5:DC6"/>
    <mergeCell ref="B13:AD13"/>
    <mergeCell ref="AE13:AJ13"/>
    <mergeCell ref="AK13:AS13"/>
    <mergeCell ref="AT13:BJ13"/>
    <mergeCell ref="BK13:BV13"/>
    <mergeCell ref="BW13:CG13"/>
    <mergeCell ref="CH13:CQ13"/>
    <mergeCell ref="CR13:DC13"/>
    <mergeCell ref="B19:AD19"/>
    <mergeCell ref="AE19:AJ19"/>
    <mergeCell ref="AK19:AS19"/>
    <mergeCell ref="AT19:BJ19"/>
    <mergeCell ref="BK19:BV19"/>
    <mergeCell ref="BW19:CG19"/>
    <mergeCell ref="CH19:CQ19"/>
    <mergeCell ref="CR19:DC19"/>
    <mergeCell ref="B40:AD40"/>
    <mergeCell ref="AE40:AJ40"/>
    <mergeCell ref="AK40:AS40"/>
    <mergeCell ref="AT40:BF40"/>
    <mergeCell ref="BK40:BU40"/>
    <mergeCell ref="BW40:CG40"/>
    <mergeCell ref="CH40:CQ40"/>
    <mergeCell ref="CR40:DB40"/>
    <mergeCell ref="B41:AD41"/>
    <mergeCell ref="AE41:AJ41"/>
    <mergeCell ref="AK41:AS41"/>
    <mergeCell ref="AT41:BF41"/>
    <mergeCell ref="BK41:BU41"/>
    <mergeCell ref="BW41:CG41"/>
    <mergeCell ref="CH41:CQ41"/>
    <mergeCell ref="CR41:DB41"/>
    <mergeCell ref="BW64:CG64"/>
    <mergeCell ref="CH64:CQ64"/>
    <mergeCell ref="CR64:DC64"/>
    <mergeCell ref="AE64:AJ64"/>
    <mergeCell ref="AK64:AS64"/>
    <mergeCell ref="AT64:BJ64"/>
    <mergeCell ref="BK64:BV64"/>
    <mergeCell ref="BK34:BU34"/>
    <mergeCell ref="BW34:CG34"/>
    <mergeCell ref="CH34:CQ34"/>
    <mergeCell ref="B34:AD34"/>
    <mergeCell ref="AE34:AJ34"/>
    <mergeCell ref="AK34:AS34"/>
    <mergeCell ref="AT34:BF34"/>
    <mergeCell ref="B39:AD39"/>
    <mergeCell ref="AE39:AJ39"/>
    <mergeCell ref="AK39:AS39"/>
    <mergeCell ref="AT39:BG39"/>
    <mergeCell ref="BK39:BV39"/>
    <mergeCell ref="BW39:CG39"/>
    <mergeCell ref="CH39:CQ39"/>
    <mergeCell ref="CR39:DB39"/>
    <mergeCell ref="BK54:BU54"/>
    <mergeCell ref="BW54:CG54"/>
    <mergeCell ref="CH54:CQ54"/>
    <mergeCell ref="B54:AD54"/>
    <mergeCell ref="AE54:AJ54"/>
    <mergeCell ref="AK54:AS54"/>
    <mergeCell ref="AT54:BF54"/>
  </mergeCells>
  <printOptions/>
  <pageMargins left="0.7875" right="0.39375" top="0.5902777777777778" bottom="0.39375" header="0.19652777777777777" footer="0.5118055555555555"/>
  <pageSetup horizontalDpi="300" verticalDpi="300" orientation="portrait" paperSize="9" scale="40" r:id="rId1"/>
  <headerFooter alignWithMargins="0">
    <oddHeader>&amp;R&amp;"Times New Roman,Обычный"&amp;7Подготовлено с использованием системы КонсультантПлюс</oddHeader>
  </headerFooter>
  <rowBreaks count="4" manualBreakCount="4">
    <brk id="22" max="255" man="1"/>
    <brk id="41" max="255" man="1"/>
    <brk id="52" max="255" man="1"/>
    <brk id="65" max="255" man="1"/>
  </rowBreaks>
</worksheet>
</file>

<file path=xl/worksheets/sheet3.xml><?xml version="1.0" encoding="utf-8"?>
<worksheet xmlns="http://schemas.openxmlformats.org/spreadsheetml/2006/main" xmlns:r="http://schemas.openxmlformats.org/officeDocument/2006/relationships">
  <dimension ref="A1:DC71"/>
  <sheetViews>
    <sheetView tabSelected="1" zoomScaleSheetLayoutView="100" workbookViewId="0" topLeftCell="A1">
      <selection activeCell="BZ34" sqref="BZ34:CN34"/>
    </sheetView>
  </sheetViews>
  <sheetFormatPr defaultColWidth="9.00390625" defaultRowHeight="12.75"/>
  <cols>
    <col min="1" max="42" width="0.875" style="1" customWidth="1"/>
    <col min="43" max="49" width="1.12109375" style="1" customWidth="1"/>
    <col min="50" max="50" width="4.125" style="1" customWidth="1"/>
    <col min="51" max="58" width="1.12109375" style="1" customWidth="1"/>
    <col min="59" max="16384" width="0.875" style="1" customWidth="1"/>
  </cols>
  <sheetData>
    <row r="1" spans="91:107" ht="12.75" customHeight="1">
      <c r="CM1" s="258" t="s">
        <v>299</v>
      </c>
      <c r="CN1" s="258"/>
      <c r="CO1" s="258"/>
      <c r="CP1" s="258"/>
      <c r="CQ1" s="258"/>
      <c r="CR1" s="258"/>
      <c r="CS1" s="258"/>
      <c r="CT1" s="258"/>
      <c r="CU1" s="258"/>
      <c r="CV1" s="258"/>
      <c r="CW1" s="258"/>
      <c r="CX1" s="258"/>
      <c r="CY1" s="258"/>
      <c r="CZ1" s="258"/>
      <c r="DA1" s="258"/>
      <c r="DB1" s="258"/>
      <c r="DC1" s="258"/>
    </row>
    <row r="2" spans="1:107" ht="15.75">
      <c r="A2" s="304" t="s">
        <v>300</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304"/>
      <c r="AS2" s="304"/>
      <c r="AT2" s="304"/>
      <c r="AU2" s="304"/>
      <c r="AV2" s="304"/>
      <c r="AW2" s="304"/>
      <c r="AX2" s="304"/>
      <c r="AY2" s="304"/>
      <c r="AZ2" s="304"/>
      <c r="BA2" s="304"/>
      <c r="BB2" s="304"/>
      <c r="BC2" s="304"/>
      <c r="BD2" s="304"/>
      <c r="BE2" s="304"/>
      <c r="BF2" s="304"/>
      <c r="BG2" s="304"/>
      <c r="BH2" s="304"/>
      <c r="BI2" s="304"/>
      <c r="BJ2" s="304"/>
      <c r="BK2" s="304"/>
      <c r="BL2" s="304"/>
      <c r="BM2" s="304"/>
      <c r="BN2" s="304"/>
      <c r="BO2" s="304"/>
      <c r="BP2" s="304"/>
      <c r="BQ2" s="304"/>
      <c r="BR2" s="304"/>
      <c r="BS2" s="304"/>
      <c r="BT2" s="304"/>
      <c r="BU2" s="304"/>
      <c r="BV2" s="304"/>
      <c r="BW2" s="304"/>
      <c r="BX2" s="304"/>
      <c r="BY2" s="304"/>
      <c r="BZ2" s="304"/>
      <c r="CA2" s="304"/>
      <c r="CB2" s="304"/>
      <c r="CC2" s="304"/>
      <c r="CD2" s="304"/>
      <c r="CE2" s="304"/>
      <c r="CF2" s="304"/>
      <c r="CG2" s="304"/>
      <c r="CH2" s="304"/>
      <c r="CI2" s="304"/>
      <c r="CJ2" s="304"/>
      <c r="CK2" s="304"/>
      <c r="CL2" s="304"/>
      <c r="CM2" s="304"/>
      <c r="CN2" s="304"/>
      <c r="CO2" s="304"/>
      <c r="CP2" s="304"/>
      <c r="CQ2" s="304"/>
      <c r="CR2" s="304"/>
      <c r="CS2" s="304"/>
      <c r="CT2" s="304"/>
      <c r="CU2" s="304"/>
      <c r="CV2" s="304"/>
      <c r="CW2" s="304"/>
      <c r="CX2" s="304"/>
      <c r="CY2" s="304"/>
      <c r="CZ2" s="304"/>
      <c r="DA2" s="304"/>
      <c r="DB2" s="304"/>
      <c r="DC2" s="304"/>
    </row>
    <row r="4" spans="1:107" ht="57" customHeight="1">
      <c r="A4" s="305" t="s">
        <v>301</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6" t="s">
        <v>354</v>
      </c>
      <c r="AL4" s="306"/>
      <c r="AM4" s="306"/>
      <c r="AN4" s="306"/>
      <c r="AO4" s="306"/>
      <c r="AP4" s="306"/>
      <c r="AQ4" s="306" t="s">
        <v>302</v>
      </c>
      <c r="AR4" s="306"/>
      <c r="AS4" s="306"/>
      <c r="AT4" s="306"/>
      <c r="AU4" s="306"/>
      <c r="AV4" s="306"/>
      <c r="AW4" s="306"/>
      <c r="AX4" s="306"/>
      <c r="AY4" s="306"/>
      <c r="AZ4" s="306"/>
      <c r="BA4" s="306"/>
      <c r="BB4" s="306"/>
      <c r="BC4" s="306"/>
      <c r="BD4" s="306"/>
      <c r="BE4" s="306"/>
      <c r="BF4" s="306"/>
      <c r="BG4" s="306" t="s">
        <v>164</v>
      </c>
      <c r="BH4" s="306"/>
      <c r="BI4" s="306"/>
      <c r="BJ4" s="306"/>
      <c r="BK4" s="306"/>
      <c r="BL4" s="306"/>
      <c r="BM4" s="306"/>
      <c r="BN4" s="306"/>
      <c r="BO4" s="306"/>
      <c r="BP4" s="306"/>
      <c r="BQ4" s="306"/>
      <c r="BR4" s="306"/>
      <c r="BS4" s="306"/>
      <c r="BT4" s="306"/>
      <c r="BU4" s="306"/>
      <c r="BV4" s="306"/>
      <c r="BW4" s="306"/>
      <c r="BX4" s="306"/>
      <c r="BY4" s="306"/>
      <c r="BZ4" s="306" t="s">
        <v>303</v>
      </c>
      <c r="CA4" s="306"/>
      <c r="CB4" s="306"/>
      <c r="CC4" s="306"/>
      <c r="CD4" s="306"/>
      <c r="CE4" s="306"/>
      <c r="CF4" s="306"/>
      <c r="CG4" s="306"/>
      <c r="CH4" s="306"/>
      <c r="CI4" s="306"/>
      <c r="CJ4" s="306"/>
      <c r="CK4" s="306"/>
      <c r="CL4" s="306"/>
      <c r="CM4" s="306"/>
      <c r="CN4" s="306"/>
      <c r="CO4" s="307" t="s">
        <v>304</v>
      </c>
      <c r="CP4" s="307"/>
      <c r="CQ4" s="307"/>
      <c r="CR4" s="307"/>
      <c r="CS4" s="307"/>
      <c r="CT4" s="307"/>
      <c r="CU4" s="307"/>
      <c r="CV4" s="307"/>
      <c r="CW4" s="307"/>
      <c r="CX4" s="307"/>
      <c r="CY4" s="307"/>
      <c r="CZ4" s="307"/>
      <c r="DA4" s="307"/>
      <c r="DB4" s="307"/>
      <c r="DC4" s="307"/>
    </row>
    <row r="5" spans="1:107" ht="11.25">
      <c r="A5" s="263">
        <v>1</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122">
        <v>2</v>
      </c>
      <c r="AL5" s="122"/>
      <c r="AM5" s="122"/>
      <c r="AN5" s="122"/>
      <c r="AO5" s="122"/>
      <c r="AP5" s="122"/>
      <c r="AQ5" s="122">
        <v>3</v>
      </c>
      <c r="AR5" s="122"/>
      <c r="AS5" s="122"/>
      <c r="AT5" s="122"/>
      <c r="AU5" s="122"/>
      <c r="AV5" s="122"/>
      <c r="AW5" s="122"/>
      <c r="AX5" s="122"/>
      <c r="AY5" s="122"/>
      <c r="AZ5" s="122"/>
      <c r="BA5" s="122"/>
      <c r="BB5" s="122"/>
      <c r="BC5" s="122"/>
      <c r="BD5" s="122"/>
      <c r="BE5" s="122"/>
      <c r="BF5" s="122"/>
      <c r="BG5" s="122">
        <v>4</v>
      </c>
      <c r="BH5" s="122"/>
      <c r="BI5" s="122"/>
      <c r="BJ5" s="122"/>
      <c r="BK5" s="122"/>
      <c r="BL5" s="122"/>
      <c r="BM5" s="122"/>
      <c r="BN5" s="122"/>
      <c r="BO5" s="122"/>
      <c r="BP5" s="122"/>
      <c r="BQ5" s="122"/>
      <c r="BR5" s="122"/>
      <c r="BS5" s="122"/>
      <c r="BT5" s="122"/>
      <c r="BU5" s="122"/>
      <c r="BV5" s="122"/>
      <c r="BW5" s="122"/>
      <c r="BX5" s="122"/>
      <c r="BY5" s="122"/>
      <c r="BZ5" s="122">
        <v>5</v>
      </c>
      <c r="CA5" s="122"/>
      <c r="CB5" s="122"/>
      <c r="CC5" s="122"/>
      <c r="CD5" s="122"/>
      <c r="CE5" s="122"/>
      <c r="CF5" s="122"/>
      <c r="CG5" s="122"/>
      <c r="CH5" s="122"/>
      <c r="CI5" s="122"/>
      <c r="CJ5" s="122"/>
      <c r="CK5" s="122"/>
      <c r="CL5" s="122"/>
      <c r="CM5" s="122"/>
      <c r="CN5" s="122"/>
      <c r="CO5" s="264">
        <v>6</v>
      </c>
      <c r="CP5" s="264"/>
      <c r="CQ5" s="264"/>
      <c r="CR5" s="264"/>
      <c r="CS5" s="264"/>
      <c r="CT5" s="264"/>
      <c r="CU5" s="264"/>
      <c r="CV5" s="264"/>
      <c r="CW5" s="264"/>
      <c r="CX5" s="264"/>
      <c r="CY5" s="264"/>
      <c r="CZ5" s="264"/>
      <c r="DA5" s="264"/>
      <c r="DB5" s="264"/>
      <c r="DC5" s="264"/>
    </row>
    <row r="6" spans="1:107" ht="23.25" customHeight="1">
      <c r="A6" s="308" t="s">
        <v>305</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9" t="s">
        <v>306</v>
      </c>
      <c r="AL6" s="309"/>
      <c r="AM6" s="309"/>
      <c r="AN6" s="309"/>
      <c r="AO6" s="309"/>
      <c r="AP6" s="309"/>
      <c r="AQ6" s="310" t="s">
        <v>297</v>
      </c>
      <c r="AR6" s="310"/>
      <c r="AS6" s="310"/>
      <c r="AT6" s="310"/>
      <c r="AU6" s="310"/>
      <c r="AV6" s="310"/>
      <c r="AW6" s="310"/>
      <c r="AX6" s="310"/>
      <c r="AY6" s="310"/>
      <c r="AZ6" s="310"/>
      <c r="BA6" s="310"/>
      <c r="BB6" s="310"/>
      <c r="BC6" s="310"/>
      <c r="BD6" s="310"/>
      <c r="BE6" s="310"/>
      <c r="BF6" s="310"/>
      <c r="BG6" s="311">
        <f>-стр2!AT67</f>
        <v>1347076.4699999988</v>
      </c>
      <c r="BH6" s="311"/>
      <c r="BI6" s="311"/>
      <c r="BJ6" s="311"/>
      <c r="BK6" s="311"/>
      <c r="BL6" s="311"/>
      <c r="BM6" s="311"/>
      <c r="BN6" s="311"/>
      <c r="BO6" s="311"/>
      <c r="BP6" s="311"/>
      <c r="BQ6" s="311"/>
      <c r="BR6" s="311"/>
      <c r="BS6" s="311"/>
      <c r="BT6" s="311"/>
      <c r="BU6" s="311"/>
      <c r="BV6" s="311"/>
      <c r="BW6" s="311"/>
      <c r="BX6" s="311"/>
      <c r="BY6" s="311"/>
      <c r="BZ6" s="311">
        <f>BZ30</f>
        <v>-2158389.4300000006</v>
      </c>
      <c r="CA6" s="311"/>
      <c r="CB6" s="311"/>
      <c r="CC6" s="311"/>
      <c r="CD6" s="311"/>
      <c r="CE6" s="311"/>
      <c r="CF6" s="311"/>
      <c r="CG6" s="311"/>
      <c r="CH6" s="311"/>
      <c r="CI6" s="311"/>
      <c r="CJ6" s="311"/>
      <c r="CK6" s="311"/>
      <c r="CL6" s="311"/>
      <c r="CM6" s="311"/>
      <c r="CN6" s="311"/>
      <c r="CO6" s="312">
        <f>CO30</f>
        <v>3505465.8999999994</v>
      </c>
      <c r="CP6" s="312"/>
      <c r="CQ6" s="312"/>
      <c r="CR6" s="312"/>
      <c r="CS6" s="312"/>
      <c r="CT6" s="312"/>
      <c r="CU6" s="312"/>
      <c r="CV6" s="312"/>
      <c r="CW6" s="312"/>
      <c r="CX6" s="312"/>
      <c r="CY6" s="312"/>
      <c r="CZ6" s="312"/>
      <c r="DA6" s="312"/>
      <c r="DB6" s="312"/>
      <c r="DC6" s="312"/>
    </row>
    <row r="7" spans="1:107" ht="15" customHeight="1">
      <c r="A7" s="313" t="s">
        <v>362</v>
      </c>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00" t="s">
        <v>307</v>
      </c>
      <c r="AL7" s="300"/>
      <c r="AM7" s="300"/>
      <c r="AN7" s="300"/>
      <c r="AO7" s="300"/>
      <c r="AP7" s="300"/>
      <c r="AQ7" s="301" t="s">
        <v>297</v>
      </c>
      <c r="AR7" s="301"/>
      <c r="AS7" s="301"/>
      <c r="AT7" s="301"/>
      <c r="AU7" s="301"/>
      <c r="AV7" s="301"/>
      <c r="AW7" s="301"/>
      <c r="AX7" s="301"/>
      <c r="AY7" s="301"/>
      <c r="AZ7" s="301"/>
      <c r="BA7" s="301"/>
      <c r="BB7" s="301"/>
      <c r="BC7" s="301"/>
      <c r="BD7" s="301"/>
      <c r="BE7" s="301"/>
      <c r="BF7" s="301"/>
      <c r="BG7" s="314" t="s">
        <v>12</v>
      </c>
      <c r="BH7" s="314"/>
      <c r="BI7" s="314"/>
      <c r="BJ7" s="314"/>
      <c r="BK7" s="314"/>
      <c r="BL7" s="314"/>
      <c r="BM7" s="314"/>
      <c r="BN7" s="314"/>
      <c r="BO7" s="314"/>
      <c r="BP7" s="314"/>
      <c r="BQ7" s="314"/>
      <c r="BR7" s="314"/>
      <c r="BS7" s="314"/>
      <c r="BT7" s="314"/>
      <c r="BU7" s="314"/>
      <c r="BV7" s="314"/>
      <c r="BW7" s="314"/>
      <c r="BX7" s="314"/>
      <c r="BY7" s="314"/>
      <c r="BZ7" s="316" t="s">
        <v>12</v>
      </c>
      <c r="CA7" s="316"/>
      <c r="CB7" s="316"/>
      <c r="CC7" s="316"/>
      <c r="CD7" s="316"/>
      <c r="CE7" s="316"/>
      <c r="CF7" s="316"/>
      <c r="CG7" s="316"/>
      <c r="CH7" s="316"/>
      <c r="CI7" s="316"/>
      <c r="CJ7" s="316"/>
      <c r="CK7" s="316"/>
      <c r="CL7" s="316"/>
      <c r="CM7" s="316"/>
      <c r="CN7" s="316"/>
      <c r="CO7" s="317" t="s">
        <v>12</v>
      </c>
      <c r="CP7" s="317"/>
      <c r="CQ7" s="317"/>
      <c r="CR7" s="317"/>
      <c r="CS7" s="317"/>
      <c r="CT7" s="317"/>
      <c r="CU7" s="317"/>
      <c r="CV7" s="317"/>
      <c r="CW7" s="317"/>
      <c r="CX7" s="317"/>
      <c r="CY7" s="317"/>
      <c r="CZ7" s="317"/>
      <c r="DA7" s="317"/>
      <c r="DB7" s="317"/>
      <c r="DC7" s="317"/>
    </row>
    <row r="8" spans="1:107" ht="23.25" customHeight="1">
      <c r="A8" s="315" t="s">
        <v>308</v>
      </c>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00"/>
      <c r="AL8" s="300"/>
      <c r="AM8" s="300"/>
      <c r="AN8" s="300"/>
      <c r="AO8" s="300"/>
      <c r="AP8" s="300"/>
      <c r="AQ8" s="301"/>
      <c r="AR8" s="301"/>
      <c r="AS8" s="301"/>
      <c r="AT8" s="301"/>
      <c r="AU8" s="301"/>
      <c r="AV8" s="301"/>
      <c r="AW8" s="301"/>
      <c r="AX8" s="301"/>
      <c r="AY8" s="301"/>
      <c r="AZ8" s="301"/>
      <c r="BA8" s="301"/>
      <c r="BB8" s="301"/>
      <c r="BC8" s="301"/>
      <c r="BD8" s="301"/>
      <c r="BE8" s="301"/>
      <c r="BF8" s="301"/>
      <c r="BG8" s="314"/>
      <c r="BH8" s="314"/>
      <c r="BI8" s="314"/>
      <c r="BJ8" s="314"/>
      <c r="BK8" s="314"/>
      <c r="BL8" s="314"/>
      <c r="BM8" s="314"/>
      <c r="BN8" s="314"/>
      <c r="BO8" s="314"/>
      <c r="BP8" s="314"/>
      <c r="BQ8" s="314"/>
      <c r="BR8" s="314"/>
      <c r="BS8" s="314"/>
      <c r="BT8" s="314"/>
      <c r="BU8" s="314"/>
      <c r="BV8" s="314"/>
      <c r="BW8" s="314"/>
      <c r="BX8" s="314"/>
      <c r="BY8" s="314"/>
      <c r="BZ8" s="316"/>
      <c r="CA8" s="316"/>
      <c r="CB8" s="316"/>
      <c r="CC8" s="316"/>
      <c r="CD8" s="316"/>
      <c r="CE8" s="316"/>
      <c r="CF8" s="316"/>
      <c r="CG8" s="316"/>
      <c r="CH8" s="316"/>
      <c r="CI8" s="316"/>
      <c r="CJ8" s="316"/>
      <c r="CK8" s="316"/>
      <c r="CL8" s="316"/>
      <c r="CM8" s="316"/>
      <c r="CN8" s="316"/>
      <c r="CO8" s="317"/>
      <c r="CP8" s="317"/>
      <c r="CQ8" s="317"/>
      <c r="CR8" s="317"/>
      <c r="CS8" s="317"/>
      <c r="CT8" s="317"/>
      <c r="CU8" s="317"/>
      <c r="CV8" s="317"/>
      <c r="CW8" s="317"/>
      <c r="CX8" s="317"/>
      <c r="CY8" s="317"/>
      <c r="CZ8" s="317"/>
      <c r="DA8" s="317"/>
      <c r="DB8" s="317"/>
      <c r="DC8" s="317"/>
    </row>
    <row r="9" spans="1:107" ht="15" customHeight="1">
      <c r="A9" s="318" t="s">
        <v>309</v>
      </c>
      <c r="B9" s="318"/>
      <c r="C9" s="318"/>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00" t="s">
        <v>12</v>
      </c>
      <c r="AL9" s="300"/>
      <c r="AM9" s="300"/>
      <c r="AN9" s="300"/>
      <c r="AO9" s="300"/>
      <c r="AP9" s="300"/>
      <c r="AQ9" s="301" t="s">
        <v>12</v>
      </c>
      <c r="AR9" s="301"/>
      <c r="AS9" s="301"/>
      <c r="AT9" s="301"/>
      <c r="AU9" s="301"/>
      <c r="AV9" s="301"/>
      <c r="AW9" s="301"/>
      <c r="AX9" s="301"/>
      <c r="AY9" s="301"/>
      <c r="AZ9" s="301"/>
      <c r="BA9" s="301"/>
      <c r="BB9" s="301"/>
      <c r="BC9" s="301"/>
      <c r="BD9" s="301"/>
      <c r="BE9" s="301"/>
      <c r="BF9" s="301"/>
      <c r="BG9" s="314" t="s">
        <v>12</v>
      </c>
      <c r="BH9" s="314"/>
      <c r="BI9" s="314"/>
      <c r="BJ9" s="314"/>
      <c r="BK9" s="314"/>
      <c r="BL9" s="314"/>
      <c r="BM9" s="314"/>
      <c r="BN9" s="314"/>
      <c r="BO9" s="314"/>
      <c r="BP9" s="314"/>
      <c r="BQ9" s="314"/>
      <c r="BR9" s="314"/>
      <c r="BS9" s="314"/>
      <c r="BT9" s="314"/>
      <c r="BU9" s="314"/>
      <c r="BV9" s="314"/>
      <c r="BW9" s="314"/>
      <c r="BX9" s="314"/>
      <c r="BY9" s="314"/>
      <c r="BZ9" s="316" t="s">
        <v>12</v>
      </c>
      <c r="CA9" s="316"/>
      <c r="CB9" s="316"/>
      <c r="CC9" s="316"/>
      <c r="CD9" s="316"/>
      <c r="CE9" s="316"/>
      <c r="CF9" s="316"/>
      <c r="CG9" s="316"/>
      <c r="CH9" s="316"/>
      <c r="CI9" s="316"/>
      <c r="CJ9" s="316"/>
      <c r="CK9" s="316"/>
      <c r="CL9" s="316"/>
      <c r="CM9" s="316"/>
      <c r="CN9" s="316"/>
      <c r="CO9" s="317" t="s">
        <v>12</v>
      </c>
      <c r="CP9" s="317"/>
      <c r="CQ9" s="317"/>
      <c r="CR9" s="317"/>
      <c r="CS9" s="317"/>
      <c r="CT9" s="317"/>
      <c r="CU9" s="317"/>
      <c r="CV9" s="317"/>
      <c r="CW9" s="317"/>
      <c r="CX9" s="317"/>
      <c r="CY9" s="317"/>
      <c r="CZ9" s="317"/>
      <c r="DA9" s="317"/>
      <c r="DB9" s="317"/>
      <c r="DC9" s="317"/>
    </row>
    <row r="10" spans="1:107" ht="15" customHeight="1">
      <c r="A10" s="69"/>
      <c r="B10" s="319" t="s">
        <v>12</v>
      </c>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00"/>
      <c r="AL10" s="300"/>
      <c r="AM10" s="300"/>
      <c r="AN10" s="300"/>
      <c r="AO10" s="300"/>
      <c r="AP10" s="300"/>
      <c r="AQ10" s="301"/>
      <c r="AR10" s="301"/>
      <c r="AS10" s="301"/>
      <c r="AT10" s="301"/>
      <c r="AU10" s="301"/>
      <c r="AV10" s="301"/>
      <c r="AW10" s="301"/>
      <c r="AX10" s="301"/>
      <c r="AY10" s="301"/>
      <c r="AZ10" s="301"/>
      <c r="BA10" s="301"/>
      <c r="BB10" s="301"/>
      <c r="BC10" s="301"/>
      <c r="BD10" s="301"/>
      <c r="BE10" s="301"/>
      <c r="BF10" s="301"/>
      <c r="BG10" s="314"/>
      <c r="BH10" s="314"/>
      <c r="BI10" s="314"/>
      <c r="BJ10" s="314"/>
      <c r="BK10" s="314"/>
      <c r="BL10" s="314"/>
      <c r="BM10" s="314"/>
      <c r="BN10" s="314"/>
      <c r="BO10" s="314"/>
      <c r="BP10" s="314"/>
      <c r="BQ10" s="314"/>
      <c r="BR10" s="314"/>
      <c r="BS10" s="314"/>
      <c r="BT10" s="314"/>
      <c r="BU10" s="314"/>
      <c r="BV10" s="314"/>
      <c r="BW10" s="314"/>
      <c r="BX10" s="314"/>
      <c r="BY10" s="314"/>
      <c r="BZ10" s="316"/>
      <c r="CA10" s="316"/>
      <c r="CB10" s="316"/>
      <c r="CC10" s="316"/>
      <c r="CD10" s="316"/>
      <c r="CE10" s="316"/>
      <c r="CF10" s="316"/>
      <c r="CG10" s="316"/>
      <c r="CH10" s="316"/>
      <c r="CI10" s="316"/>
      <c r="CJ10" s="316"/>
      <c r="CK10" s="316"/>
      <c r="CL10" s="316"/>
      <c r="CM10" s="316"/>
      <c r="CN10" s="316"/>
      <c r="CO10" s="317"/>
      <c r="CP10" s="317"/>
      <c r="CQ10" s="317"/>
      <c r="CR10" s="317"/>
      <c r="CS10" s="317"/>
      <c r="CT10" s="317"/>
      <c r="CU10" s="317"/>
      <c r="CV10" s="317"/>
      <c r="CW10" s="317"/>
      <c r="CX10" s="317"/>
      <c r="CY10" s="317"/>
      <c r="CZ10" s="317"/>
      <c r="DA10" s="317"/>
      <c r="DB10" s="317"/>
      <c r="DC10" s="317"/>
    </row>
    <row r="11" spans="1:107" ht="15" customHeight="1">
      <c r="A11" s="69"/>
      <c r="B11" s="319" t="s">
        <v>12</v>
      </c>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00" t="s">
        <v>12</v>
      </c>
      <c r="AL11" s="300"/>
      <c r="AM11" s="300"/>
      <c r="AN11" s="300"/>
      <c r="AO11" s="300"/>
      <c r="AP11" s="300"/>
      <c r="AQ11" s="301" t="s">
        <v>12</v>
      </c>
      <c r="AR11" s="301"/>
      <c r="AS11" s="301"/>
      <c r="AT11" s="301"/>
      <c r="AU11" s="301"/>
      <c r="AV11" s="301"/>
      <c r="AW11" s="301"/>
      <c r="AX11" s="301"/>
      <c r="AY11" s="301"/>
      <c r="AZ11" s="301"/>
      <c r="BA11" s="301"/>
      <c r="BB11" s="301"/>
      <c r="BC11" s="301"/>
      <c r="BD11" s="301"/>
      <c r="BE11" s="301"/>
      <c r="BF11" s="301"/>
      <c r="BG11" s="314" t="s">
        <v>12</v>
      </c>
      <c r="BH11" s="314"/>
      <c r="BI11" s="314"/>
      <c r="BJ11" s="314"/>
      <c r="BK11" s="314"/>
      <c r="BL11" s="314"/>
      <c r="BM11" s="314"/>
      <c r="BN11" s="314"/>
      <c r="BO11" s="314"/>
      <c r="BP11" s="314"/>
      <c r="BQ11" s="314"/>
      <c r="BR11" s="314"/>
      <c r="BS11" s="314"/>
      <c r="BT11" s="314"/>
      <c r="BU11" s="314"/>
      <c r="BV11" s="314"/>
      <c r="BW11" s="314"/>
      <c r="BX11" s="314"/>
      <c r="BY11" s="314"/>
      <c r="BZ11" s="316" t="s">
        <v>12</v>
      </c>
      <c r="CA11" s="316"/>
      <c r="CB11" s="316"/>
      <c r="CC11" s="316"/>
      <c r="CD11" s="316"/>
      <c r="CE11" s="316"/>
      <c r="CF11" s="316"/>
      <c r="CG11" s="316"/>
      <c r="CH11" s="316"/>
      <c r="CI11" s="316"/>
      <c r="CJ11" s="316"/>
      <c r="CK11" s="316"/>
      <c r="CL11" s="316"/>
      <c r="CM11" s="316"/>
      <c r="CN11" s="316"/>
      <c r="CO11" s="317" t="s">
        <v>12</v>
      </c>
      <c r="CP11" s="317"/>
      <c r="CQ11" s="317"/>
      <c r="CR11" s="317"/>
      <c r="CS11" s="317"/>
      <c r="CT11" s="317"/>
      <c r="CU11" s="317"/>
      <c r="CV11" s="317"/>
      <c r="CW11" s="317"/>
      <c r="CX11" s="317"/>
      <c r="CY11" s="317"/>
      <c r="CZ11" s="317"/>
      <c r="DA11" s="317"/>
      <c r="DB11" s="317"/>
      <c r="DC11" s="317"/>
    </row>
    <row r="12" spans="1:107" ht="15" customHeight="1">
      <c r="A12" s="69"/>
      <c r="B12" s="319" t="s">
        <v>12</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00" t="s">
        <v>12</v>
      </c>
      <c r="AL12" s="300"/>
      <c r="AM12" s="300"/>
      <c r="AN12" s="300"/>
      <c r="AO12" s="300"/>
      <c r="AP12" s="300"/>
      <c r="AQ12" s="301" t="s">
        <v>12</v>
      </c>
      <c r="AR12" s="301"/>
      <c r="AS12" s="301"/>
      <c r="AT12" s="301"/>
      <c r="AU12" s="301"/>
      <c r="AV12" s="301"/>
      <c r="AW12" s="301"/>
      <c r="AX12" s="301"/>
      <c r="AY12" s="301"/>
      <c r="AZ12" s="301"/>
      <c r="BA12" s="301"/>
      <c r="BB12" s="301"/>
      <c r="BC12" s="301"/>
      <c r="BD12" s="301"/>
      <c r="BE12" s="301"/>
      <c r="BF12" s="301"/>
      <c r="BG12" s="314" t="s">
        <v>12</v>
      </c>
      <c r="BH12" s="314"/>
      <c r="BI12" s="314"/>
      <c r="BJ12" s="314"/>
      <c r="BK12" s="314"/>
      <c r="BL12" s="314"/>
      <c r="BM12" s="314"/>
      <c r="BN12" s="314"/>
      <c r="BO12" s="314"/>
      <c r="BP12" s="314"/>
      <c r="BQ12" s="314"/>
      <c r="BR12" s="314"/>
      <c r="BS12" s="314"/>
      <c r="BT12" s="314"/>
      <c r="BU12" s="314"/>
      <c r="BV12" s="314"/>
      <c r="BW12" s="314"/>
      <c r="BX12" s="314"/>
      <c r="BY12" s="314"/>
      <c r="BZ12" s="316" t="s">
        <v>12</v>
      </c>
      <c r="CA12" s="316"/>
      <c r="CB12" s="316"/>
      <c r="CC12" s="316"/>
      <c r="CD12" s="316"/>
      <c r="CE12" s="316"/>
      <c r="CF12" s="316"/>
      <c r="CG12" s="316"/>
      <c r="CH12" s="316"/>
      <c r="CI12" s="316"/>
      <c r="CJ12" s="316"/>
      <c r="CK12" s="316"/>
      <c r="CL12" s="316"/>
      <c r="CM12" s="316"/>
      <c r="CN12" s="316"/>
      <c r="CO12" s="317" t="s">
        <v>12</v>
      </c>
      <c r="CP12" s="317"/>
      <c r="CQ12" s="317"/>
      <c r="CR12" s="317"/>
      <c r="CS12" s="317"/>
      <c r="CT12" s="317"/>
      <c r="CU12" s="317"/>
      <c r="CV12" s="317"/>
      <c r="CW12" s="317"/>
      <c r="CX12" s="317"/>
      <c r="CY12" s="317"/>
      <c r="CZ12" s="317"/>
      <c r="DA12" s="317"/>
      <c r="DB12" s="317"/>
      <c r="DC12" s="317"/>
    </row>
    <row r="13" spans="1:107" ht="15" customHeight="1">
      <c r="A13" s="69"/>
      <c r="B13" s="319" t="s">
        <v>12</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00" t="s">
        <v>12</v>
      </c>
      <c r="AL13" s="300"/>
      <c r="AM13" s="300"/>
      <c r="AN13" s="300"/>
      <c r="AO13" s="300"/>
      <c r="AP13" s="300"/>
      <c r="AQ13" s="301" t="s">
        <v>12</v>
      </c>
      <c r="AR13" s="301"/>
      <c r="AS13" s="301"/>
      <c r="AT13" s="301"/>
      <c r="AU13" s="301"/>
      <c r="AV13" s="301"/>
      <c r="AW13" s="301"/>
      <c r="AX13" s="301"/>
      <c r="AY13" s="301"/>
      <c r="AZ13" s="301"/>
      <c r="BA13" s="301"/>
      <c r="BB13" s="301"/>
      <c r="BC13" s="301"/>
      <c r="BD13" s="301"/>
      <c r="BE13" s="301"/>
      <c r="BF13" s="301"/>
      <c r="BG13" s="314" t="s">
        <v>12</v>
      </c>
      <c r="BH13" s="314"/>
      <c r="BI13" s="314"/>
      <c r="BJ13" s="314"/>
      <c r="BK13" s="314"/>
      <c r="BL13" s="314"/>
      <c r="BM13" s="314"/>
      <c r="BN13" s="314"/>
      <c r="BO13" s="314"/>
      <c r="BP13" s="314"/>
      <c r="BQ13" s="314"/>
      <c r="BR13" s="314"/>
      <c r="BS13" s="314"/>
      <c r="BT13" s="314"/>
      <c r="BU13" s="314"/>
      <c r="BV13" s="314"/>
      <c r="BW13" s="314"/>
      <c r="BX13" s="314"/>
      <c r="BY13" s="314"/>
      <c r="BZ13" s="316" t="s">
        <v>12</v>
      </c>
      <c r="CA13" s="316"/>
      <c r="CB13" s="316"/>
      <c r="CC13" s="316"/>
      <c r="CD13" s="316"/>
      <c r="CE13" s="316"/>
      <c r="CF13" s="316"/>
      <c r="CG13" s="316"/>
      <c r="CH13" s="316"/>
      <c r="CI13" s="316"/>
      <c r="CJ13" s="316"/>
      <c r="CK13" s="316"/>
      <c r="CL13" s="316"/>
      <c r="CM13" s="316"/>
      <c r="CN13" s="316"/>
      <c r="CO13" s="317" t="s">
        <v>12</v>
      </c>
      <c r="CP13" s="317"/>
      <c r="CQ13" s="317"/>
      <c r="CR13" s="317"/>
      <c r="CS13" s="317"/>
      <c r="CT13" s="317"/>
      <c r="CU13" s="317"/>
      <c r="CV13" s="317"/>
      <c r="CW13" s="317"/>
      <c r="CX13" s="317"/>
      <c r="CY13" s="317"/>
      <c r="CZ13" s="317"/>
      <c r="DA13" s="317"/>
      <c r="DB13" s="317"/>
      <c r="DC13" s="317"/>
    </row>
    <row r="14" spans="1:107" ht="15" customHeight="1">
      <c r="A14" s="69"/>
      <c r="B14" s="319" t="s">
        <v>12</v>
      </c>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00" t="s">
        <v>12</v>
      </c>
      <c r="AL14" s="300"/>
      <c r="AM14" s="300"/>
      <c r="AN14" s="300"/>
      <c r="AO14" s="300"/>
      <c r="AP14" s="300"/>
      <c r="AQ14" s="301" t="s">
        <v>12</v>
      </c>
      <c r="AR14" s="301"/>
      <c r="AS14" s="301"/>
      <c r="AT14" s="301"/>
      <c r="AU14" s="301"/>
      <c r="AV14" s="301"/>
      <c r="AW14" s="301"/>
      <c r="AX14" s="301"/>
      <c r="AY14" s="301"/>
      <c r="AZ14" s="301"/>
      <c r="BA14" s="301"/>
      <c r="BB14" s="301"/>
      <c r="BC14" s="301"/>
      <c r="BD14" s="301"/>
      <c r="BE14" s="301"/>
      <c r="BF14" s="301"/>
      <c r="BG14" s="314" t="s">
        <v>12</v>
      </c>
      <c r="BH14" s="314"/>
      <c r="BI14" s="314"/>
      <c r="BJ14" s="314"/>
      <c r="BK14" s="314"/>
      <c r="BL14" s="314"/>
      <c r="BM14" s="314"/>
      <c r="BN14" s="314"/>
      <c r="BO14" s="314"/>
      <c r="BP14" s="314"/>
      <c r="BQ14" s="314"/>
      <c r="BR14" s="314"/>
      <c r="BS14" s="314"/>
      <c r="BT14" s="314"/>
      <c r="BU14" s="314"/>
      <c r="BV14" s="314"/>
      <c r="BW14" s="314"/>
      <c r="BX14" s="314"/>
      <c r="BY14" s="314"/>
      <c r="BZ14" s="316" t="s">
        <v>12</v>
      </c>
      <c r="CA14" s="316"/>
      <c r="CB14" s="316"/>
      <c r="CC14" s="316"/>
      <c r="CD14" s="316"/>
      <c r="CE14" s="316"/>
      <c r="CF14" s="316"/>
      <c r="CG14" s="316"/>
      <c r="CH14" s="316"/>
      <c r="CI14" s="316"/>
      <c r="CJ14" s="316"/>
      <c r="CK14" s="316"/>
      <c r="CL14" s="316"/>
      <c r="CM14" s="316"/>
      <c r="CN14" s="316"/>
      <c r="CO14" s="317" t="s">
        <v>12</v>
      </c>
      <c r="CP14" s="317"/>
      <c r="CQ14" s="317"/>
      <c r="CR14" s="317"/>
      <c r="CS14" s="317"/>
      <c r="CT14" s="317"/>
      <c r="CU14" s="317"/>
      <c r="CV14" s="317"/>
      <c r="CW14" s="317"/>
      <c r="CX14" s="317"/>
      <c r="CY14" s="317"/>
      <c r="CZ14" s="317"/>
      <c r="DA14" s="317"/>
      <c r="DB14" s="317"/>
      <c r="DC14" s="317"/>
    </row>
    <row r="15" spans="1:107" ht="15" customHeight="1">
      <c r="A15" s="69"/>
      <c r="B15" s="319" t="s">
        <v>12</v>
      </c>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00" t="s">
        <v>12</v>
      </c>
      <c r="AL15" s="300"/>
      <c r="AM15" s="300"/>
      <c r="AN15" s="300"/>
      <c r="AO15" s="300"/>
      <c r="AP15" s="300"/>
      <c r="AQ15" s="301" t="s">
        <v>12</v>
      </c>
      <c r="AR15" s="301"/>
      <c r="AS15" s="301"/>
      <c r="AT15" s="301"/>
      <c r="AU15" s="301"/>
      <c r="AV15" s="301"/>
      <c r="AW15" s="301"/>
      <c r="AX15" s="301"/>
      <c r="AY15" s="301"/>
      <c r="AZ15" s="301"/>
      <c r="BA15" s="301"/>
      <c r="BB15" s="301"/>
      <c r="BC15" s="301"/>
      <c r="BD15" s="301"/>
      <c r="BE15" s="301"/>
      <c r="BF15" s="301"/>
      <c r="BG15" s="314" t="s">
        <v>12</v>
      </c>
      <c r="BH15" s="314"/>
      <c r="BI15" s="314"/>
      <c r="BJ15" s="314"/>
      <c r="BK15" s="314"/>
      <c r="BL15" s="314"/>
      <c r="BM15" s="314"/>
      <c r="BN15" s="314"/>
      <c r="BO15" s="314"/>
      <c r="BP15" s="314"/>
      <c r="BQ15" s="314"/>
      <c r="BR15" s="314"/>
      <c r="BS15" s="314"/>
      <c r="BT15" s="314"/>
      <c r="BU15" s="314"/>
      <c r="BV15" s="314"/>
      <c r="BW15" s="314"/>
      <c r="BX15" s="314"/>
      <c r="BY15" s="314"/>
      <c r="BZ15" s="316" t="s">
        <v>12</v>
      </c>
      <c r="CA15" s="316"/>
      <c r="CB15" s="316"/>
      <c r="CC15" s="316"/>
      <c r="CD15" s="316"/>
      <c r="CE15" s="316"/>
      <c r="CF15" s="316"/>
      <c r="CG15" s="316"/>
      <c r="CH15" s="316"/>
      <c r="CI15" s="316"/>
      <c r="CJ15" s="316"/>
      <c r="CK15" s="316"/>
      <c r="CL15" s="316"/>
      <c r="CM15" s="316"/>
      <c r="CN15" s="316"/>
      <c r="CO15" s="317" t="s">
        <v>12</v>
      </c>
      <c r="CP15" s="317"/>
      <c r="CQ15" s="317"/>
      <c r="CR15" s="317"/>
      <c r="CS15" s="317"/>
      <c r="CT15" s="317"/>
      <c r="CU15" s="317"/>
      <c r="CV15" s="317"/>
      <c r="CW15" s="317"/>
      <c r="CX15" s="317"/>
      <c r="CY15" s="317"/>
      <c r="CZ15" s="317"/>
      <c r="DA15" s="317"/>
      <c r="DB15" s="317"/>
      <c r="DC15" s="317"/>
    </row>
    <row r="16" spans="1:107" ht="15" customHeight="1">
      <c r="A16" s="69"/>
      <c r="B16" s="319" t="s">
        <v>12</v>
      </c>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00" t="s">
        <v>12</v>
      </c>
      <c r="AL16" s="300"/>
      <c r="AM16" s="300"/>
      <c r="AN16" s="300"/>
      <c r="AO16" s="300"/>
      <c r="AP16" s="300"/>
      <c r="AQ16" s="301" t="s">
        <v>12</v>
      </c>
      <c r="AR16" s="301"/>
      <c r="AS16" s="301"/>
      <c r="AT16" s="301"/>
      <c r="AU16" s="301"/>
      <c r="AV16" s="301"/>
      <c r="AW16" s="301"/>
      <c r="AX16" s="301"/>
      <c r="AY16" s="301"/>
      <c r="AZ16" s="301"/>
      <c r="BA16" s="301"/>
      <c r="BB16" s="301"/>
      <c r="BC16" s="301"/>
      <c r="BD16" s="301"/>
      <c r="BE16" s="301"/>
      <c r="BF16" s="301"/>
      <c r="BG16" s="314" t="s">
        <v>12</v>
      </c>
      <c r="BH16" s="314"/>
      <c r="BI16" s="314"/>
      <c r="BJ16" s="314"/>
      <c r="BK16" s="314"/>
      <c r="BL16" s="314"/>
      <c r="BM16" s="314"/>
      <c r="BN16" s="314"/>
      <c r="BO16" s="314"/>
      <c r="BP16" s="314"/>
      <c r="BQ16" s="314"/>
      <c r="BR16" s="314"/>
      <c r="BS16" s="314"/>
      <c r="BT16" s="314"/>
      <c r="BU16" s="314"/>
      <c r="BV16" s="314"/>
      <c r="BW16" s="314"/>
      <c r="BX16" s="314"/>
      <c r="BY16" s="314"/>
      <c r="BZ16" s="316" t="s">
        <v>12</v>
      </c>
      <c r="CA16" s="316"/>
      <c r="CB16" s="316"/>
      <c r="CC16" s="316"/>
      <c r="CD16" s="316"/>
      <c r="CE16" s="316"/>
      <c r="CF16" s="316"/>
      <c r="CG16" s="316"/>
      <c r="CH16" s="316"/>
      <c r="CI16" s="316"/>
      <c r="CJ16" s="316"/>
      <c r="CK16" s="316"/>
      <c r="CL16" s="316"/>
      <c r="CM16" s="316"/>
      <c r="CN16" s="316"/>
      <c r="CO16" s="317" t="s">
        <v>12</v>
      </c>
      <c r="CP16" s="317"/>
      <c r="CQ16" s="317"/>
      <c r="CR16" s="317"/>
      <c r="CS16" s="317"/>
      <c r="CT16" s="317"/>
      <c r="CU16" s="317"/>
      <c r="CV16" s="317"/>
      <c r="CW16" s="317"/>
      <c r="CX16" s="317"/>
      <c r="CY16" s="317"/>
      <c r="CZ16" s="317"/>
      <c r="DA16" s="317"/>
      <c r="DB16" s="317"/>
      <c r="DC16" s="317"/>
    </row>
    <row r="17" spans="1:107" ht="15" customHeight="1">
      <c r="A17" s="69"/>
      <c r="B17" s="319" t="s">
        <v>12</v>
      </c>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00" t="s">
        <v>12</v>
      </c>
      <c r="AL17" s="300"/>
      <c r="AM17" s="300"/>
      <c r="AN17" s="300"/>
      <c r="AO17" s="300"/>
      <c r="AP17" s="300"/>
      <c r="AQ17" s="301" t="s">
        <v>12</v>
      </c>
      <c r="AR17" s="301"/>
      <c r="AS17" s="301"/>
      <c r="AT17" s="301"/>
      <c r="AU17" s="301"/>
      <c r="AV17" s="301"/>
      <c r="AW17" s="301"/>
      <c r="AX17" s="301"/>
      <c r="AY17" s="301"/>
      <c r="AZ17" s="301"/>
      <c r="BA17" s="301"/>
      <c r="BB17" s="301"/>
      <c r="BC17" s="301"/>
      <c r="BD17" s="301"/>
      <c r="BE17" s="301"/>
      <c r="BF17" s="301"/>
      <c r="BG17" s="314" t="s">
        <v>12</v>
      </c>
      <c r="BH17" s="314"/>
      <c r="BI17" s="314"/>
      <c r="BJ17" s="314"/>
      <c r="BK17" s="314"/>
      <c r="BL17" s="314"/>
      <c r="BM17" s="314"/>
      <c r="BN17" s="314"/>
      <c r="BO17" s="314"/>
      <c r="BP17" s="314"/>
      <c r="BQ17" s="314"/>
      <c r="BR17" s="314"/>
      <c r="BS17" s="314"/>
      <c r="BT17" s="314"/>
      <c r="BU17" s="314"/>
      <c r="BV17" s="314"/>
      <c r="BW17" s="314"/>
      <c r="BX17" s="314"/>
      <c r="BY17" s="314"/>
      <c r="BZ17" s="316" t="s">
        <v>12</v>
      </c>
      <c r="CA17" s="316"/>
      <c r="CB17" s="316"/>
      <c r="CC17" s="316"/>
      <c r="CD17" s="316"/>
      <c r="CE17" s="316"/>
      <c r="CF17" s="316"/>
      <c r="CG17" s="316"/>
      <c r="CH17" s="316"/>
      <c r="CI17" s="316"/>
      <c r="CJ17" s="316"/>
      <c r="CK17" s="316"/>
      <c r="CL17" s="316"/>
      <c r="CM17" s="316"/>
      <c r="CN17" s="316"/>
      <c r="CO17" s="317" t="s">
        <v>12</v>
      </c>
      <c r="CP17" s="317"/>
      <c r="CQ17" s="317"/>
      <c r="CR17" s="317"/>
      <c r="CS17" s="317"/>
      <c r="CT17" s="317"/>
      <c r="CU17" s="317"/>
      <c r="CV17" s="317"/>
      <c r="CW17" s="317"/>
      <c r="CX17" s="317"/>
      <c r="CY17" s="317"/>
      <c r="CZ17" s="317"/>
      <c r="DA17" s="317"/>
      <c r="DB17" s="317"/>
      <c r="DC17" s="317"/>
    </row>
    <row r="18" spans="1:107" ht="15" customHeight="1">
      <c r="A18" s="69"/>
      <c r="B18" s="319" t="s">
        <v>12</v>
      </c>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00" t="s">
        <v>12</v>
      </c>
      <c r="AL18" s="300"/>
      <c r="AM18" s="300"/>
      <c r="AN18" s="300"/>
      <c r="AO18" s="300"/>
      <c r="AP18" s="300"/>
      <c r="AQ18" s="301" t="s">
        <v>12</v>
      </c>
      <c r="AR18" s="301"/>
      <c r="AS18" s="301"/>
      <c r="AT18" s="301"/>
      <c r="AU18" s="301"/>
      <c r="AV18" s="301"/>
      <c r="AW18" s="301"/>
      <c r="AX18" s="301"/>
      <c r="AY18" s="301"/>
      <c r="AZ18" s="301"/>
      <c r="BA18" s="301"/>
      <c r="BB18" s="301"/>
      <c r="BC18" s="301"/>
      <c r="BD18" s="301"/>
      <c r="BE18" s="301"/>
      <c r="BF18" s="301"/>
      <c r="BG18" s="314" t="s">
        <v>12</v>
      </c>
      <c r="BH18" s="314"/>
      <c r="BI18" s="314"/>
      <c r="BJ18" s="314"/>
      <c r="BK18" s="314"/>
      <c r="BL18" s="314"/>
      <c r="BM18" s="314"/>
      <c r="BN18" s="314"/>
      <c r="BO18" s="314"/>
      <c r="BP18" s="314"/>
      <c r="BQ18" s="314"/>
      <c r="BR18" s="314"/>
      <c r="BS18" s="314"/>
      <c r="BT18" s="314"/>
      <c r="BU18" s="314"/>
      <c r="BV18" s="314"/>
      <c r="BW18" s="314"/>
      <c r="BX18" s="314"/>
      <c r="BY18" s="314"/>
      <c r="BZ18" s="316" t="s">
        <v>12</v>
      </c>
      <c r="CA18" s="316"/>
      <c r="CB18" s="316"/>
      <c r="CC18" s="316"/>
      <c r="CD18" s="316"/>
      <c r="CE18" s="316"/>
      <c r="CF18" s="316"/>
      <c r="CG18" s="316"/>
      <c r="CH18" s="316"/>
      <c r="CI18" s="316"/>
      <c r="CJ18" s="316"/>
      <c r="CK18" s="316"/>
      <c r="CL18" s="316"/>
      <c r="CM18" s="316"/>
      <c r="CN18" s="316"/>
      <c r="CO18" s="317" t="s">
        <v>12</v>
      </c>
      <c r="CP18" s="317"/>
      <c r="CQ18" s="317"/>
      <c r="CR18" s="317"/>
      <c r="CS18" s="317"/>
      <c r="CT18" s="317"/>
      <c r="CU18" s="317"/>
      <c r="CV18" s="317"/>
      <c r="CW18" s="317"/>
      <c r="CX18" s="317"/>
      <c r="CY18" s="317"/>
      <c r="CZ18" s="317"/>
      <c r="DA18" s="317"/>
      <c r="DB18" s="317"/>
      <c r="DC18" s="317"/>
    </row>
    <row r="19" spans="1:107" ht="15" customHeight="1">
      <c r="A19" s="69"/>
      <c r="B19" s="319" t="s">
        <v>12</v>
      </c>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00" t="s">
        <v>12</v>
      </c>
      <c r="AL19" s="300"/>
      <c r="AM19" s="300"/>
      <c r="AN19" s="300"/>
      <c r="AO19" s="300"/>
      <c r="AP19" s="300"/>
      <c r="AQ19" s="301" t="s">
        <v>12</v>
      </c>
      <c r="AR19" s="301"/>
      <c r="AS19" s="301"/>
      <c r="AT19" s="301"/>
      <c r="AU19" s="301"/>
      <c r="AV19" s="301"/>
      <c r="AW19" s="301"/>
      <c r="AX19" s="301"/>
      <c r="AY19" s="301"/>
      <c r="AZ19" s="301"/>
      <c r="BA19" s="301"/>
      <c r="BB19" s="301"/>
      <c r="BC19" s="301"/>
      <c r="BD19" s="301"/>
      <c r="BE19" s="301"/>
      <c r="BF19" s="301"/>
      <c r="BG19" s="314" t="s">
        <v>12</v>
      </c>
      <c r="BH19" s="314"/>
      <c r="BI19" s="314"/>
      <c r="BJ19" s="314"/>
      <c r="BK19" s="314"/>
      <c r="BL19" s="314"/>
      <c r="BM19" s="314"/>
      <c r="BN19" s="314"/>
      <c r="BO19" s="314"/>
      <c r="BP19" s="314"/>
      <c r="BQ19" s="314"/>
      <c r="BR19" s="314"/>
      <c r="BS19" s="314"/>
      <c r="BT19" s="314"/>
      <c r="BU19" s="314"/>
      <c r="BV19" s="314"/>
      <c r="BW19" s="314"/>
      <c r="BX19" s="314"/>
      <c r="BY19" s="314"/>
      <c r="BZ19" s="316" t="s">
        <v>12</v>
      </c>
      <c r="CA19" s="316"/>
      <c r="CB19" s="316"/>
      <c r="CC19" s="316"/>
      <c r="CD19" s="316"/>
      <c r="CE19" s="316"/>
      <c r="CF19" s="316"/>
      <c r="CG19" s="316"/>
      <c r="CH19" s="316"/>
      <c r="CI19" s="316"/>
      <c r="CJ19" s="316"/>
      <c r="CK19" s="316"/>
      <c r="CL19" s="316"/>
      <c r="CM19" s="316"/>
      <c r="CN19" s="316"/>
      <c r="CO19" s="317" t="s">
        <v>12</v>
      </c>
      <c r="CP19" s="317"/>
      <c r="CQ19" s="317"/>
      <c r="CR19" s="317"/>
      <c r="CS19" s="317"/>
      <c r="CT19" s="317"/>
      <c r="CU19" s="317"/>
      <c r="CV19" s="317"/>
      <c r="CW19" s="317"/>
      <c r="CX19" s="317"/>
      <c r="CY19" s="317"/>
      <c r="CZ19" s="317"/>
      <c r="DA19" s="317"/>
      <c r="DB19" s="317"/>
      <c r="DC19" s="317"/>
    </row>
    <row r="20" spans="1:107" ht="15" customHeight="1">
      <c r="A20" s="69"/>
      <c r="B20" s="319" t="s">
        <v>12</v>
      </c>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00" t="s">
        <v>12</v>
      </c>
      <c r="AL20" s="300"/>
      <c r="AM20" s="300"/>
      <c r="AN20" s="300"/>
      <c r="AO20" s="300"/>
      <c r="AP20" s="300"/>
      <c r="AQ20" s="301" t="s">
        <v>12</v>
      </c>
      <c r="AR20" s="301"/>
      <c r="AS20" s="301"/>
      <c r="AT20" s="301"/>
      <c r="AU20" s="301"/>
      <c r="AV20" s="301"/>
      <c r="AW20" s="301"/>
      <c r="AX20" s="301"/>
      <c r="AY20" s="301"/>
      <c r="AZ20" s="301"/>
      <c r="BA20" s="301"/>
      <c r="BB20" s="301"/>
      <c r="BC20" s="301"/>
      <c r="BD20" s="301"/>
      <c r="BE20" s="301"/>
      <c r="BF20" s="301"/>
      <c r="BG20" s="314" t="s">
        <v>12</v>
      </c>
      <c r="BH20" s="314"/>
      <c r="BI20" s="314"/>
      <c r="BJ20" s="314"/>
      <c r="BK20" s="314"/>
      <c r="BL20" s="314"/>
      <c r="BM20" s="314"/>
      <c r="BN20" s="314"/>
      <c r="BO20" s="314"/>
      <c r="BP20" s="314"/>
      <c r="BQ20" s="314"/>
      <c r="BR20" s="314"/>
      <c r="BS20" s="314"/>
      <c r="BT20" s="314"/>
      <c r="BU20" s="314"/>
      <c r="BV20" s="314"/>
      <c r="BW20" s="314"/>
      <c r="BX20" s="314"/>
      <c r="BY20" s="314"/>
      <c r="BZ20" s="316" t="s">
        <v>12</v>
      </c>
      <c r="CA20" s="316"/>
      <c r="CB20" s="316"/>
      <c r="CC20" s="316"/>
      <c r="CD20" s="316"/>
      <c r="CE20" s="316"/>
      <c r="CF20" s="316"/>
      <c r="CG20" s="316"/>
      <c r="CH20" s="316"/>
      <c r="CI20" s="316"/>
      <c r="CJ20" s="316"/>
      <c r="CK20" s="316"/>
      <c r="CL20" s="316"/>
      <c r="CM20" s="316"/>
      <c r="CN20" s="316"/>
      <c r="CO20" s="317" t="s">
        <v>12</v>
      </c>
      <c r="CP20" s="317"/>
      <c r="CQ20" s="317"/>
      <c r="CR20" s="317"/>
      <c r="CS20" s="317"/>
      <c r="CT20" s="317"/>
      <c r="CU20" s="317"/>
      <c r="CV20" s="317"/>
      <c r="CW20" s="317"/>
      <c r="CX20" s="317"/>
      <c r="CY20" s="317"/>
      <c r="CZ20" s="317"/>
      <c r="DA20" s="317"/>
      <c r="DB20" s="317"/>
      <c r="DC20" s="317"/>
    </row>
    <row r="21" spans="1:107" ht="15" customHeight="1">
      <c r="A21" s="69"/>
      <c r="B21" s="319" t="s">
        <v>12</v>
      </c>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00" t="s">
        <v>12</v>
      </c>
      <c r="AL21" s="300"/>
      <c r="AM21" s="300"/>
      <c r="AN21" s="300"/>
      <c r="AO21" s="300"/>
      <c r="AP21" s="300"/>
      <c r="AQ21" s="301" t="s">
        <v>12</v>
      </c>
      <c r="AR21" s="301"/>
      <c r="AS21" s="301"/>
      <c r="AT21" s="301"/>
      <c r="AU21" s="301"/>
      <c r="AV21" s="301"/>
      <c r="AW21" s="301"/>
      <c r="AX21" s="301"/>
      <c r="AY21" s="301"/>
      <c r="AZ21" s="301"/>
      <c r="BA21" s="301"/>
      <c r="BB21" s="301"/>
      <c r="BC21" s="301"/>
      <c r="BD21" s="301"/>
      <c r="BE21" s="301"/>
      <c r="BF21" s="301"/>
      <c r="BG21" s="314" t="s">
        <v>12</v>
      </c>
      <c r="BH21" s="314"/>
      <c r="BI21" s="314"/>
      <c r="BJ21" s="314"/>
      <c r="BK21" s="314"/>
      <c r="BL21" s="314"/>
      <c r="BM21" s="314"/>
      <c r="BN21" s="314"/>
      <c r="BO21" s="314"/>
      <c r="BP21" s="314"/>
      <c r="BQ21" s="314"/>
      <c r="BR21" s="314"/>
      <c r="BS21" s="314"/>
      <c r="BT21" s="314"/>
      <c r="BU21" s="314"/>
      <c r="BV21" s="314"/>
      <c r="BW21" s="314"/>
      <c r="BX21" s="314"/>
      <c r="BY21" s="314"/>
      <c r="BZ21" s="316" t="s">
        <v>12</v>
      </c>
      <c r="CA21" s="316"/>
      <c r="CB21" s="316"/>
      <c r="CC21" s="316"/>
      <c r="CD21" s="316"/>
      <c r="CE21" s="316"/>
      <c r="CF21" s="316"/>
      <c r="CG21" s="316"/>
      <c r="CH21" s="316"/>
      <c r="CI21" s="316"/>
      <c r="CJ21" s="316"/>
      <c r="CK21" s="316"/>
      <c r="CL21" s="316"/>
      <c r="CM21" s="316"/>
      <c r="CN21" s="316"/>
      <c r="CO21" s="317" t="s">
        <v>12</v>
      </c>
      <c r="CP21" s="317"/>
      <c r="CQ21" s="317"/>
      <c r="CR21" s="317"/>
      <c r="CS21" s="317"/>
      <c r="CT21" s="317"/>
      <c r="CU21" s="317"/>
      <c r="CV21" s="317"/>
      <c r="CW21" s="317"/>
      <c r="CX21" s="317"/>
      <c r="CY21" s="317"/>
      <c r="CZ21" s="317"/>
      <c r="DA21" s="317"/>
      <c r="DB21" s="317"/>
      <c r="DC21" s="317"/>
    </row>
    <row r="22" spans="1:107" ht="15" customHeight="1">
      <c r="A22" s="69"/>
      <c r="B22" s="319" t="s">
        <v>12</v>
      </c>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00" t="s">
        <v>12</v>
      </c>
      <c r="AL22" s="300"/>
      <c r="AM22" s="300"/>
      <c r="AN22" s="300"/>
      <c r="AO22" s="300"/>
      <c r="AP22" s="300"/>
      <c r="AQ22" s="301" t="s">
        <v>12</v>
      </c>
      <c r="AR22" s="301"/>
      <c r="AS22" s="301"/>
      <c r="AT22" s="301"/>
      <c r="AU22" s="301"/>
      <c r="AV22" s="301"/>
      <c r="AW22" s="301"/>
      <c r="AX22" s="301"/>
      <c r="AY22" s="301"/>
      <c r="AZ22" s="301"/>
      <c r="BA22" s="301"/>
      <c r="BB22" s="301"/>
      <c r="BC22" s="301"/>
      <c r="BD22" s="301"/>
      <c r="BE22" s="301"/>
      <c r="BF22" s="301"/>
      <c r="BG22" s="314" t="s">
        <v>12</v>
      </c>
      <c r="BH22" s="314"/>
      <c r="BI22" s="314"/>
      <c r="BJ22" s="314"/>
      <c r="BK22" s="314"/>
      <c r="BL22" s="314"/>
      <c r="BM22" s="314"/>
      <c r="BN22" s="314"/>
      <c r="BO22" s="314"/>
      <c r="BP22" s="314"/>
      <c r="BQ22" s="314"/>
      <c r="BR22" s="314"/>
      <c r="BS22" s="314"/>
      <c r="BT22" s="314"/>
      <c r="BU22" s="314"/>
      <c r="BV22" s="314"/>
      <c r="BW22" s="314"/>
      <c r="BX22" s="314"/>
      <c r="BY22" s="314"/>
      <c r="BZ22" s="316" t="s">
        <v>12</v>
      </c>
      <c r="CA22" s="316"/>
      <c r="CB22" s="316"/>
      <c r="CC22" s="316"/>
      <c r="CD22" s="316"/>
      <c r="CE22" s="316"/>
      <c r="CF22" s="316"/>
      <c r="CG22" s="316"/>
      <c r="CH22" s="316"/>
      <c r="CI22" s="316"/>
      <c r="CJ22" s="316"/>
      <c r="CK22" s="316"/>
      <c r="CL22" s="316"/>
      <c r="CM22" s="316"/>
      <c r="CN22" s="316"/>
      <c r="CO22" s="317" t="s">
        <v>12</v>
      </c>
      <c r="CP22" s="317"/>
      <c r="CQ22" s="317"/>
      <c r="CR22" s="317"/>
      <c r="CS22" s="317"/>
      <c r="CT22" s="317"/>
      <c r="CU22" s="317"/>
      <c r="CV22" s="317"/>
      <c r="CW22" s="317"/>
      <c r="CX22" s="317"/>
      <c r="CY22" s="317"/>
      <c r="CZ22" s="317"/>
      <c r="DA22" s="317"/>
      <c r="DB22" s="317"/>
      <c r="DC22" s="317"/>
    </row>
    <row r="23" spans="1:107" ht="23.25" customHeight="1">
      <c r="A23" s="321" t="s">
        <v>310</v>
      </c>
      <c r="B23" s="321"/>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00" t="s">
        <v>311</v>
      </c>
      <c r="AL23" s="300"/>
      <c r="AM23" s="300"/>
      <c r="AN23" s="300"/>
      <c r="AO23" s="300"/>
      <c r="AP23" s="300"/>
      <c r="AQ23" s="301" t="s">
        <v>297</v>
      </c>
      <c r="AR23" s="301"/>
      <c r="AS23" s="301"/>
      <c r="AT23" s="301"/>
      <c r="AU23" s="301"/>
      <c r="AV23" s="301"/>
      <c r="AW23" s="301"/>
      <c r="AX23" s="301"/>
      <c r="AY23" s="301"/>
      <c r="AZ23" s="301"/>
      <c r="BA23" s="301"/>
      <c r="BB23" s="301"/>
      <c r="BC23" s="301"/>
      <c r="BD23" s="301"/>
      <c r="BE23" s="301"/>
      <c r="BF23" s="301"/>
      <c r="BG23" s="314" t="s">
        <v>12</v>
      </c>
      <c r="BH23" s="314"/>
      <c r="BI23" s="314"/>
      <c r="BJ23" s="314"/>
      <c r="BK23" s="314"/>
      <c r="BL23" s="314"/>
      <c r="BM23" s="314"/>
      <c r="BN23" s="314"/>
      <c r="BO23" s="314"/>
      <c r="BP23" s="314"/>
      <c r="BQ23" s="314"/>
      <c r="BR23" s="314"/>
      <c r="BS23" s="314"/>
      <c r="BT23" s="314"/>
      <c r="BU23" s="314"/>
      <c r="BV23" s="314"/>
      <c r="BW23" s="314"/>
      <c r="BX23" s="314"/>
      <c r="BY23" s="314"/>
      <c r="BZ23" s="316" t="s">
        <v>12</v>
      </c>
      <c r="CA23" s="316"/>
      <c r="CB23" s="316"/>
      <c r="CC23" s="316"/>
      <c r="CD23" s="316"/>
      <c r="CE23" s="316"/>
      <c r="CF23" s="316"/>
      <c r="CG23" s="316"/>
      <c r="CH23" s="316"/>
      <c r="CI23" s="316"/>
      <c r="CJ23" s="316"/>
      <c r="CK23" s="316"/>
      <c r="CL23" s="316"/>
      <c r="CM23" s="316"/>
      <c r="CN23" s="316"/>
      <c r="CO23" s="317" t="s">
        <v>12</v>
      </c>
      <c r="CP23" s="317"/>
      <c r="CQ23" s="317"/>
      <c r="CR23" s="317"/>
      <c r="CS23" s="317"/>
      <c r="CT23" s="317"/>
      <c r="CU23" s="317"/>
      <c r="CV23" s="317"/>
      <c r="CW23" s="317"/>
      <c r="CX23" s="317"/>
      <c r="CY23" s="317"/>
      <c r="CZ23" s="317"/>
      <c r="DA23" s="317"/>
      <c r="DB23" s="317"/>
      <c r="DC23" s="317"/>
    </row>
    <row r="24" spans="1:107" ht="15" customHeight="1">
      <c r="A24" s="320" t="s">
        <v>309</v>
      </c>
      <c r="B24" s="320"/>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00" t="s">
        <v>12</v>
      </c>
      <c r="AL24" s="300"/>
      <c r="AM24" s="300"/>
      <c r="AN24" s="300"/>
      <c r="AO24" s="300"/>
      <c r="AP24" s="300"/>
      <c r="AQ24" s="301" t="s">
        <v>12</v>
      </c>
      <c r="AR24" s="301"/>
      <c r="AS24" s="301"/>
      <c r="AT24" s="301"/>
      <c r="AU24" s="301"/>
      <c r="AV24" s="301"/>
      <c r="AW24" s="301"/>
      <c r="AX24" s="301"/>
      <c r="AY24" s="301"/>
      <c r="AZ24" s="301"/>
      <c r="BA24" s="301"/>
      <c r="BB24" s="301"/>
      <c r="BC24" s="301"/>
      <c r="BD24" s="301"/>
      <c r="BE24" s="301"/>
      <c r="BF24" s="301"/>
      <c r="BG24" s="314" t="s">
        <v>12</v>
      </c>
      <c r="BH24" s="314"/>
      <c r="BI24" s="314"/>
      <c r="BJ24" s="314"/>
      <c r="BK24" s="314"/>
      <c r="BL24" s="314"/>
      <c r="BM24" s="314"/>
      <c r="BN24" s="314"/>
      <c r="BO24" s="314"/>
      <c r="BP24" s="314"/>
      <c r="BQ24" s="314"/>
      <c r="BR24" s="314"/>
      <c r="BS24" s="314"/>
      <c r="BT24" s="314"/>
      <c r="BU24" s="314"/>
      <c r="BV24" s="314"/>
      <c r="BW24" s="314"/>
      <c r="BX24" s="314"/>
      <c r="BY24" s="314"/>
      <c r="BZ24" s="316" t="s">
        <v>12</v>
      </c>
      <c r="CA24" s="316"/>
      <c r="CB24" s="316"/>
      <c r="CC24" s="316"/>
      <c r="CD24" s="316"/>
      <c r="CE24" s="316"/>
      <c r="CF24" s="316"/>
      <c r="CG24" s="316"/>
      <c r="CH24" s="316"/>
      <c r="CI24" s="316"/>
      <c r="CJ24" s="316"/>
      <c r="CK24" s="316"/>
      <c r="CL24" s="316"/>
      <c r="CM24" s="316"/>
      <c r="CN24" s="316"/>
      <c r="CO24" s="317" t="s">
        <v>12</v>
      </c>
      <c r="CP24" s="317"/>
      <c r="CQ24" s="317"/>
      <c r="CR24" s="317"/>
      <c r="CS24" s="317"/>
      <c r="CT24" s="317"/>
      <c r="CU24" s="317"/>
      <c r="CV24" s="317"/>
      <c r="CW24" s="317"/>
      <c r="CX24" s="317"/>
      <c r="CY24" s="317"/>
      <c r="CZ24" s="317"/>
      <c r="DA24" s="317"/>
      <c r="DB24" s="317"/>
      <c r="DC24" s="317"/>
    </row>
    <row r="25" spans="1:107" ht="15" customHeight="1">
      <c r="A25" s="69"/>
      <c r="B25" s="319" t="s">
        <v>12</v>
      </c>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00"/>
      <c r="AL25" s="300"/>
      <c r="AM25" s="300"/>
      <c r="AN25" s="300"/>
      <c r="AO25" s="300"/>
      <c r="AP25" s="300"/>
      <c r="AQ25" s="301"/>
      <c r="AR25" s="301"/>
      <c r="AS25" s="301"/>
      <c r="AT25" s="301"/>
      <c r="AU25" s="301"/>
      <c r="AV25" s="301"/>
      <c r="AW25" s="301"/>
      <c r="AX25" s="301"/>
      <c r="AY25" s="301"/>
      <c r="AZ25" s="301"/>
      <c r="BA25" s="301"/>
      <c r="BB25" s="301"/>
      <c r="BC25" s="301"/>
      <c r="BD25" s="301"/>
      <c r="BE25" s="301"/>
      <c r="BF25" s="301"/>
      <c r="BG25" s="314"/>
      <c r="BH25" s="314"/>
      <c r="BI25" s="314"/>
      <c r="BJ25" s="314"/>
      <c r="BK25" s="314"/>
      <c r="BL25" s="314"/>
      <c r="BM25" s="314"/>
      <c r="BN25" s="314"/>
      <c r="BO25" s="314"/>
      <c r="BP25" s="314"/>
      <c r="BQ25" s="314"/>
      <c r="BR25" s="314"/>
      <c r="BS25" s="314"/>
      <c r="BT25" s="314"/>
      <c r="BU25" s="314"/>
      <c r="BV25" s="314"/>
      <c r="BW25" s="314"/>
      <c r="BX25" s="314"/>
      <c r="BY25" s="314"/>
      <c r="BZ25" s="316"/>
      <c r="CA25" s="316"/>
      <c r="CB25" s="316"/>
      <c r="CC25" s="316"/>
      <c r="CD25" s="316"/>
      <c r="CE25" s="316"/>
      <c r="CF25" s="316"/>
      <c r="CG25" s="316"/>
      <c r="CH25" s="316"/>
      <c r="CI25" s="316"/>
      <c r="CJ25" s="316"/>
      <c r="CK25" s="316"/>
      <c r="CL25" s="316"/>
      <c r="CM25" s="316"/>
      <c r="CN25" s="316"/>
      <c r="CO25" s="317"/>
      <c r="CP25" s="317"/>
      <c r="CQ25" s="317"/>
      <c r="CR25" s="317"/>
      <c r="CS25" s="317"/>
      <c r="CT25" s="317"/>
      <c r="CU25" s="317"/>
      <c r="CV25" s="317"/>
      <c r="CW25" s="317"/>
      <c r="CX25" s="317"/>
      <c r="CY25" s="317"/>
      <c r="CZ25" s="317"/>
      <c r="DA25" s="317"/>
      <c r="DB25" s="317"/>
      <c r="DC25" s="317"/>
    </row>
    <row r="26" spans="1:107" ht="15" customHeight="1">
      <c r="A26" s="69"/>
      <c r="B26" s="319" t="s">
        <v>12</v>
      </c>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22" t="s">
        <v>12</v>
      </c>
      <c r="AL26" s="322"/>
      <c r="AM26" s="322"/>
      <c r="AN26" s="322"/>
      <c r="AO26" s="322"/>
      <c r="AP26" s="322"/>
      <c r="AQ26" s="301" t="s">
        <v>12</v>
      </c>
      <c r="AR26" s="301"/>
      <c r="AS26" s="301"/>
      <c r="AT26" s="301"/>
      <c r="AU26" s="301"/>
      <c r="AV26" s="301"/>
      <c r="AW26" s="301"/>
      <c r="AX26" s="301"/>
      <c r="AY26" s="301"/>
      <c r="AZ26" s="301"/>
      <c r="BA26" s="301"/>
      <c r="BB26" s="301"/>
      <c r="BC26" s="301"/>
      <c r="BD26" s="301"/>
      <c r="BE26" s="301"/>
      <c r="BF26" s="301"/>
      <c r="BG26" s="314" t="s">
        <v>12</v>
      </c>
      <c r="BH26" s="314"/>
      <c r="BI26" s="314"/>
      <c r="BJ26" s="314"/>
      <c r="BK26" s="314"/>
      <c r="BL26" s="314"/>
      <c r="BM26" s="314"/>
      <c r="BN26" s="314"/>
      <c r="BO26" s="314"/>
      <c r="BP26" s="314"/>
      <c r="BQ26" s="314"/>
      <c r="BR26" s="314"/>
      <c r="BS26" s="314"/>
      <c r="BT26" s="314"/>
      <c r="BU26" s="314"/>
      <c r="BV26" s="314"/>
      <c r="BW26" s="314"/>
      <c r="BX26" s="314"/>
      <c r="BY26" s="314"/>
      <c r="BZ26" s="316" t="s">
        <v>12</v>
      </c>
      <c r="CA26" s="316"/>
      <c r="CB26" s="316"/>
      <c r="CC26" s="316"/>
      <c r="CD26" s="316"/>
      <c r="CE26" s="316"/>
      <c r="CF26" s="316"/>
      <c r="CG26" s="316"/>
      <c r="CH26" s="316"/>
      <c r="CI26" s="316"/>
      <c r="CJ26" s="316"/>
      <c r="CK26" s="316"/>
      <c r="CL26" s="316"/>
      <c r="CM26" s="316"/>
      <c r="CN26" s="316"/>
      <c r="CO26" s="317" t="s">
        <v>12</v>
      </c>
      <c r="CP26" s="317"/>
      <c r="CQ26" s="317"/>
      <c r="CR26" s="317"/>
      <c r="CS26" s="317"/>
      <c r="CT26" s="317"/>
      <c r="CU26" s="317"/>
      <c r="CV26" s="317"/>
      <c r="CW26" s="317"/>
      <c r="CX26" s="317"/>
      <c r="CY26" s="317"/>
      <c r="CZ26" s="317"/>
      <c r="DA26" s="317"/>
      <c r="DB26" s="317"/>
      <c r="DC26" s="317"/>
    </row>
    <row r="27" spans="1:107" ht="15" customHeight="1">
      <c r="A27" s="69"/>
      <c r="B27" s="319" t="s">
        <v>12</v>
      </c>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00" t="s">
        <v>12</v>
      </c>
      <c r="AL27" s="300"/>
      <c r="AM27" s="300"/>
      <c r="AN27" s="300"/>
      <c r="AO27" s="300"/>
      <c r="AP27" s="300"/>
      <c r="AQ27" s="301" t="s">
        <v>12</v>
      </c>
      <c r="AR27" s="301"/>
      <c r="AS27" s="301"/>
      <c r="AT27" s="301"/>
      <c r="AU27" s="301"/>
      <c r="AV27" s="301"/>
      <c r="AW27" s="301"/>
      <c r="AX27" s="301"/>
      <c r="AY27" s="301"/>
      <c r="AZ27" s="301"/>
      <c r="BA27" s="301"/>
      <c r="BB27" s="301"/>
      <c r="BC27" s="301"/>
      <c r="BD27" s="301"/>
      <c r="BE27" s="301"/>
      <c r="BF27" s="301"/>
      <c r="BG27" s="314" t="s">
        <v>12</v>
      </c>
      <c r="BH27" s="314"/>
      <c r="BI27" s="314"/>
      <c r="BJ27" s="314"/>
      <c r="BK27" s="314"/>
      <c r="BL27" s="314"/>
      <c r="BM27" s="314"/>
      <c r="BN27" s="314"/>
      <c r="BO27" s="314"/>
      <c r="BP27" s="314"/>
      <c r="BQ27" s="314"/>
      <c r="BR27" s="314"/>
      <c r="BS27" s="314"/>
      <c r="BT27" s="314"/>
      <c r="BU27" s="314"/>
      <c r="BV27" s="314"/>
      <c r="BW27" s="314"/>
      <c r="BX27" s="314"/>
      <c r="BY27" s="314"/>
      <c r="BZ27" s="316" t="s">
        <v>12</v>
      </c>
      <c r="CA27" s="316"/>
      <c r="CB27" s="316"/>
      <c r="CC27" s="316"/>
      <c r="CD27" s="316"/>
      <c r="CE27" s="316"/>
      <c r="CF27" s="316"/>
      <c r="CG27" s="316"/>
      <c r="CH27" s="316"/>
      <c r="CI27" s="316"/>
      <c r="CJ27" s="316"/>
      <c r="CK27" s="316"/>
      <c r="CL27" s="316"/>
      <c r="CM27" s="316"/>
      <c r="CN27" s="316"/>
      <c r="CO27" s="317" t="s">
        <v>12</v>
      </c>
      <c r="CP27" s="317"/>
      <c r="CQ27" s="317"/>
      <c r="CR27" s="317"/>
      <c r="CS27" s="317"/>
      <c r="CT27" s="317"/>
      <c r="CU27" s="317"/>
      <c r="CV27" s="317"/>
      <c r="CW27" s="317"/>
      <c r="CX27" s="317"/>
      <c r="CY27" s="317"/>
      <c r="CZ27" s="317"/>
      <c r="DA27" s="317"/>
      <c r="DB27" s="317"/>
      <c r="DC27" s="317"/>
    </row>
    <row r="28" spans="1:107" ht="15" customHeight="1">
      <c r="A28" s="69"/>
      <c r="B28" s="319" t="s">
        <v>12</v>
      </c>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00" t="s">
        <v>12</v>
      </c>
      <c r="AL28" s="300"/>
      <c r="AM28" s="300"/>
      <c r="AN28" s="300"/>
      <c r="AO28" s="300"/>
      <c r="AP28" s="300"/>
      <c r="AQ28" s="301" t="s">
        <v>12</v>
      </c>
      <c r="AR28" s="301"/>
      <c r="AS28" s="301"/>
      <c r="AT28" s="301"/>
      <c r="AU28" s="301"/>
      <c r="AV28" s="301"/>
      <c r="AW28" s="301"/>
      <c r="AX28" s="301"/>
      <c r="AY28" s="301"/>
      <c r="AZ28" s="301"/>
      <c r="BA28" s="301"/>
      <c r="BB28" s="301"/>
      <c r="BC28" s="301"/>
      <c r="BD28" s="301"/>
      <c r="BE28" s="301"/>
      <c r="BF28" s="301"/>
      <c r="BG28" s="314" t="s">
        <v>12</v>
      </c>
      <c r="BH28" s="314"/>
      <c r="BI28" s="314"/>
      <c r="BJ28" s="314"/>
      <c r="BK28" s="314"/>
      <c r="BL28" s="314"/>
      <c r="BM28" s="314"/>
      <c r="BN28" s="314"/>
      <c r="BO28" s="314"/>
      <c r="BP28" s="314"/>
      <c r="BQ28" s="314"/>
      <c r="BR28" s="314"/>
      <c r="BS28" s="314"/>
      <c r="BT28" s="314"/>
      <c r="BU28" s="314"/>
      <c r="BV28" s="314"/>
      <c r="BW28" s="314"/>
      <c r="BX28" s="314"/>
      <c r="BY28" s="314"/>
      <c r="BZ28" s="316" t="s">
        <v>12</v>
      </c>
      <c r="CA28" s="316"/>
      <c r="CB28" s="316"/>
      <c r="CC28" s="316"/>
      <c r="CD28" s="316"/>
      <c r="CE28" s="316"/>
      <c r="CF28" s="316"/>
      <c r="CG28" s="316"/>
      <c r="CH28" s="316"/>
      <c r="CI28" s="316"/>
      <c r="CJ28" s="316"/>
      <c r="CK28" s="316"/>
      <c r="CL28" s="316"/>
      <c r="CM28" s="316"/>
      <c r="CN28" s="316"/>
      <c r="CO28" s="317" t="s">
        <v>12</v>
      </c>
      <c r="CP28" s="317"/>
      <c r="CQ28" s="317"/>
      <c r="CR28" s="317"/>
      <c r="CS28" s="317"/>
      <c r="CT28" s="317"/>
      <c r="CU28" s="317"/>
      <c r="CV28" s="317"/>
      <c r="CW28" s="317"/>
      <c r="CX28" s="317"/>
      <c r="CY28" s="317"/>
      <c r="CZ28" s="317"/>
      <c r="DA28" s="317"/>
      <c r="DB28" s="317"/>
      <c r="DC28" s="317"/>
    </row>
    <row r="29" spans="1:107" ht="15" customHeight="1">
      <c r="A29" s="69"/>
      <c r="B29" s="319" t="s">
        <v>12</v>
      </c>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00" t="s">
        <v>12</v>
      </c>
      <c r="AL29" s="300"/>
      <c r="AM29" s="300"/>
      <c r="AN29" s="300"/>
      <c r="AO29" s="300"/>
      <c r="AP29" s="300"/>
      <c r="AQ29" s="301" t="s">
        <v>12</v>
      </c>
      <c r="AR29" s="301"/>
      <c r="AS29" s="301"/>
      <c r="AT29" s="301"/>
      <c r="AU29" s="301"/>
      <c r="AV29" s="301"/>
      <c r="AW29" s="301"/>
      <c r="AX29" s="301"/>
      <c r="AY29" s="301"/>
      <c r="AZ29" s="301"/>
      <c r="BA29" s="301"/>
      <c r="BB29" s="301"/>
      <c r="BC29" s="301"/>
      <c r="BD29" s="301"/>
      <c r="BE29" s="301"/>
      <c r="BF29" s="301"/>
      <c r="BG29" s="314" t="s">
        <v>12</v>
      </c>
      <c r="BH29" s="314"/>
      <c r="BI29" s="314"/>
      <c r="BJ29" s="314"/>
      <c r="BK29" s="314"/>
      <c r="BL29" s="314"/>
      <c r="BM29" s="314"/>
      <c r="BN29" s="314"/>
      <c r="BO29" s="314"/>
      <c r="BP29" s="314"/>
      <c r="BQ29" s="314"/>
      <c r="BR29" s="314"/>
      <c r="BS29" s="314"/>
      <c r="BT29" s="314"/>
      <c r="BU29" s="314"/>
      <c r="BV29" s="314"/>
      <c r="BW29" s="314"/>
      <c r="BX29" s="314"/>
      <c r="BY29" s="314"/>
      <c r="BZ29" s="323" t="s">
        <v>12</v>
      </c>
      <c r="CA29" s="323"/>
      <c r="CB29" s="323"/>
      <c r="CC29" s="323"/>
      <c r="CD29" s="323"/>
      <c r="CE29" s="323"/>
      <c r="CF29" s="323"/>
      <c r="CG29" s="323"/>
      <c r="CH29" s="323"/>
      <c r="CI29" s="323"/>
      <c r="CJ29" s="323"/>
      <c r="CK29" s="323"/>
      <c r="CL29" s="323"/>
      <c r="CM29" s="323"/>
      <c r="CN29" s="323"/>
      <c r="CO29" s="317" t="s">
        <v>12</v>
      </c>
      <c r="CP29" s="317"/>
      <c r="CQ29" s="317"/>
      <c r="CR29" s="317"/>
      <c r="CS29" s="317"/>
      <c r="CT29" s="317"/>
      <c r="CU29" s="317"/>
      <c r="CV29" s="317"/>
      <c r="CW29" s="317"/>
      <c r="CX29" s="317"/>
      <c r="CY29" s="317"/>
      <c r="CZ29" s="317"/>
      <c r="DA29" s="317"/>
      <c r="DB29" s="317"/>
      <c r="DC29" s="317"/>
    </row>
    <row r="30" spans="1:107" ht="15" customHeight="1">
      <c r="A30" s="324" t="s">
        <v>312</v>
      </c>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00" t="s">
        <v>313</v>
      </c>
      <c r="AL30" s="300"/>
      <c r="AM30" s="300"/>
      <c r="AN30" s="300"/>
      <c r="AO30" s="300"/>
      <c r="AP30" s="300"/>
      <c r="AQ30" s="301" t="s">
        <v>314</v>
      </c>
      <c r="AR30" s="301"/>
      <c r="AS30" s="301"/>
      <c r="AT30" s="301"/>
      <c r="AU30" s="301"/>
      <c r="AV30" s="301"/>
      <c r="AW30" s="301"/>
      <c r="AX30" s="301"/>
      <c r="AY30" s="301"/>
      <c r="AZ30" s="301"/>
      <c r="BA30" s="301"/>
      <c r="BB30" s="301"/>
      <c r="BC30" s="301"/>
      <c r="BD30" s="301"/>
      <c r="BE30" s="301"/>
      <c r="BF30" s="301"/>
      <c r="BG30" s="316">
        <f>BG31+BG33</f>
        <v>1347076.4699999988</v>
      </c>
      <c r="BH30" s="316"/>
      <c r="BI30" s="316"/>
      <c r="BJ30" s="316"/>
      <c r="BK30" s="316"/>
      <c r="BL30" s="316"/>
      <c r="BM30" s="316"/>
      <c r="BN30" s="316"/>
      <c r="BO30" s="316"/>
      <c r="BP30" s="316"/>
      <c r="BQ30" s="316"/>
      <c r="BR30" s="316"/>
      <c r="BS30" s="316"/>
      <c r="BT30" s="316"/>
      <c r="BU30" s="316"/>
      <c r="BV30" s="316"/>
      <c r="BW30" s="316"/>
      <c r="BX30" s="316"/>
      <c r="BY30" s="316"/>
      <c r="BZ30" s="316">
        <f>BZ33+BZ31</f>
        <v>-2158389.4300000006</v>
      </c>
      <c r="CA30" s="316"/>
      <c r="CB30" s="316"/>
      <c r="CC30" s="316"/>
      <c r="CD30" s="316"/>
      <c r="CE30" s="316"/>
      <c r="CF30" s="316"/>
      <c r="CG30" s="316"/>
      <c r="CH30" s="316"/>
      <c r="CI30" s="316"/>
      <c r="CJ30" s="316"/>
      <c r="CK30" s="316"/>
      <c r="CL30" s="316"/>
      <c r="CM30" s="316"/>
      <c r="CN30" s="316"/>
      <c r="CO30" s="303">
        <f>BG30-BZ30</f>
        <v>3505465.8999999994</v>
      </c>
      <c r="CP30" s="303"/>
      <c r="CQ30" s="303"/>
      <c r="CR30" s="303"/>
      <c r="CS30" s="303"/>
      <c r="CT30" s="303"/>
      <c r="CU30" s="303"/>
      <c r="CV30" s="303"/>
      <c r="CW30" s="303"/>
      <c r="CX30" s="303"/>
      <c r="CY30" s="303"/>
      <c r="CZ30" s="303"/>
      <c r="DA30" s="303"/>
      <c r="DB30" s="303"/>
      <c r="DC30" s="303"/>
    </row>
    <row r="31" spans="1:107" ht="21.75" customHeight="1">
      <c r="A31" s="325" t="s">
        <v>315</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00" t="s">
        <v>316</v>
      </c>
      <c r="AL31" s="300"/>
      <c r="AM31" s="300"/>
      <c r="AN31" s="300"/>
      <c r="AO31" s="300"/>
      <c r="AP31" s="300"/>
      <c r="AQ31" s="301" t="s">
        <v>317</v>
      </c>
      <c r="AR31" s="301"/>
      <c r="AS31" s="301"/>
      <c r="AT31" s="301"/>
      <c r="AU31" s="301"/>
      <c r="AV31" s="301"/>
      <c r="AW31" s="301"/>
      <c r="AX31" s="301"/>
      <c r="AY31" s="301"/>
      <c r="AZ31" s="301"/>
      <c r="BA31" s="301"/>
      <c r="BB31" s="301"/>
      <c r="BC31" s="301"/>
      <c r="BD31" s="301"/>
      <c r="BE31" s="301"/>
      <c r="BF31" s="301"/>
      <c r="BG31" s="316">
        <f>-стр1!BB17</f>
        <v>-10766200</v>
      </c>
      <c r="BH31" s="316"/>
      <c r="BI31" s="316"/>
      <c r="BJ31" s="316"/>
      <c r="BK31" s="316"/>
      <c r="BL31" s="316"/>
      <c r="BM31" s="316"/>
      <c r="BN31" s="316"/>
      <c r="BO31" s="316"/>
      <c r="BP31" s="316"/>
      <c r="BQ31" s="316"/>
      <c r="BR31" s="316"/>
      <c r="BS31" s="316"/>
      <c r="BT31" s="316"/>
      <c r="BU31" s="316"/>
      <c r="BV31" s="316"/>
      <c r="BW31" s="316"/>
      <c r="BX31" s="316"/>
      <c r="BY31" s="316"/>
      <c r="BZ31" s="316">
        <v>-10089471.14</v>
      </c>
      <c r="CA31" s="316"/>
      <c r="CB31" s="316"/>
      <c r="CC31" s="316"/>
      <c r="CD31" s="316"/>
      <c r="CE31" s="316"/>
      <c r="CF31" s="316"/>
      <c r="CG31" s="316"/>
      <c r="CH31" s="316"/>
      <c r="CI31" s="316"/>
      <c r="CJ31" s="316"/>
      <c r="CK31" s="316"/>
      <c r="CL31" s="316"/>
      <c r="CM31" s="316"/>
      <c r="CN31" s="316"/>
      <c r="CO31" s="317" t="s">
        <v>361</v>
      </c>
      <c r="CP31" s="317"/>
      <c r="CQ31" s="317"/>
      <c r="CR31" s="317"/>
      <c r="CS31" s="317"/>
      <c r="CT31" s="317"/>
      <c r="CU31" s="317"/>
      <c r="CV31" s="317"/>
      <c r="CW31" s="317"/>
      <c r="CX31" s="317"/>
      <c r="CY31" s="317"/>
      <c r="CZ31" s="317"/>
      <c r="DA31" s="317"/>
      <c r="DB31" s="317"/>
      <c r="DC31" s="317"/>
    </row>
    <row r="32" spans="1:107" ht="15" customHeight="1">
      <c r="A32" s="69"/>
      <c r="B32" s="319" t="s">
        <v>12</v>
      </c>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00" t="s">
        <v>12</v>
      </c>
      <c r="AL32" s="300"/>
      <c r="AM32" s="300"/>
      <c r="AN32" s="300"/>
      <c r="AO32" s="300"/>
      <c r="AP32" s="300"/>
      <c r="AQ32" s="301" t="s">
        <v>12</v>
      </c>
      <c r="AR32" s="301"/>
      <c r="AS32" s="301"/>
      <c r="AT32" s="301"/>
      <c r="AU32" s="301"/>
      <c r="AV32" s="301"/>
      <c r="AW32" s="301"/>
      <c r="AX32" s="301"/>
      <c r="AY32" s="301"/>
      <c r="AZ32" s="301"/>
      <c r="BA32" s="301"/>
      <c r="BB32" s="301"/>
      <c r="BC32" s="301"/>
      <c r="BD32" s="301"/>
      <c r="BE32" s="301"/>
      <c r="BF32" s="301"/>
      <c r="BG32" s="314" t="s">
        <v>12</v>
      </c>
      <c r="BH32" s="314"/>
      <c r="BI32" s="314"/>
      <c r="BJ32" s="314"/>
      <c r="BK32" s="314"/>
      <c r="BL32" s="314"/>
      <c r="BM32" s="314"/>
      <c r="BN32" s="314"/>
      <c r="BO32" s="314"/>
      <c r="BP32" s="314"/>
      <c r="BQ32" s="314"/>
      <c r="BR32" s="314"/>
      <c r="BS32" s="314"/>
      <c r="BT32" s="314"/>
      <c r="BU32" s="314"/>
      <c r="BV32" s="314"/>
      <c r="BW32" s="314"/>
      <c r="BX32" s="314"/>
      <c r="BY32" s="314"/>
      <c r="BZ32" s="316" t="s">
        <v>12</v>
      </c>
      <c r="CA32" s="316"/>
      <c r="CB32" s="316"/>
      <c r="CC32" s="316"/>
      <c r="CD32" s="316"/>
      <c r="CE32" s="316"/>
      <c r="CF32" s="316"/>
      <c r="CG32" s="316"/>
      <c r="CH32" s="316"/>
      <c r="CI32" s="316"/>
      <c r="CJ32" s="316"/>
      <c r="CK32" s="316"/>
      <c r="CL32" s="316"/>
      <c r="CM32" s="316"/>
      <c r="CN32" s="316"/>
      <c r="CO32" s="317" t="s">
        <v>297</v>
      </c>
      <c r="CP32" s="317"/>
      <c r="CQ32" s="317"/>
      <c r="CR32" s="317"/>
      <c r="CS32" s="317"/>
      <c r="CT32" s="317"/>
      <c r="CU32" s="317"/>
      <c r="CV32" s="317"/>
      <c r="CW32" s="317"/>
      <c r="CX32" s="317"/>
      <c r="CY32" s="317"/>
      <c r="CZ32" s="317"/>
      <c r="DA32" s="317"/>
      <c r="DB32" s="317"/>
      <c r="DC32" s="317"/>
    </row>
    <row r="33" spans="1:107" ht="24.75" customHeight="1">
      <c r="A33" s="326" t="s">
        <v>318</v>
      </c>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00" t="s">
        <v>319</v>
      </c>
      <c r="AL33" s="300"/>
      <c r="AM33" s="300"/>
      <c r="AN33" s="300"/>
      <c r="AO33" s="300"/>
      <c r="AP33" s="300"/>
      <c r="AQ33" s="301" t="s">
        <v>320</v>
      </c>
      <c r="AR33" s="301"/>
      <c r="AS33" s="301"/>
      <c r="AT33" s="301"/>
      <c r="AU33" s="301"/>
      <c r="AV33" s="301"/>
      <c r="AW33" s="301"/>
      <c r="AX33" s="301"/>
      <c r="AY33" s="301"/>
      <c r="AZ33" s="301"/>
      <c r="BA33" s="301"/>
      <c r="BB33" s="301"/>
      <c r="BC33" s="301"/>
      <c r="BD33" s="301"/>
      <c r="BE33" s="301"/>
      <c r="BF33" s="301"/>
      <c r="BG33" s="316">
        <f>стр2!AT8</f>
        <v>12113276.469999999</v>
      </c>
      <c r="BH33" s="316"/>
      <c r="BI33" s="316"/>
      <c r="BJ33" s="316"/>
      <c r="BK33" s="316"/>
      <c r="BL33" s="316"/>
      <c r="BM33" s="316"/>
      <c r="BN33" s="316"/>
      <c r="BO33" s="316"/>
      <c r="BP33" s="316"/>
      <c r="BQ33" s="316"/>
      <c r="BR33" s="316"/>
      <c r="BS33" s="316"/>
      <c r="BT33" s="316"/>
      <c r="BU33" s="316"/>
      <c r="BV33" s="316"/>
      <c r="BW33" s="316"/>
      <c r="BX33" s="316"/>
      <c r="BY33" s="316"/>
      <c r="BZ33" s="316">
        <v>7931081.71</v>
      </c>
      <c r="CA33" s="316"/>
      <c r="CB33" s="316"/>
      <c r="CC33" s="316"/>
      <c r="CD33" s="316"/>
      <c r="CE33" s="316"/>
      <c r="CF33" s="316"/>
      <c r="CG33" s="316"/>
      <c r="CH33" s="316"/>
      <c r="CI33" s="316"/>
      <c r="CJ33" s="316"/>
      <c r="CK33" s="316"/>
      <c r="CL33" s="316"/>
      <c r="CM33" s="316"/>
      <c r="CN33" s="316"/>
      <c r="CO33" s="317" t="s">
        <v>361</v>
      </c>
      <c r="CP33" s="317"/>
      <c r="CQ33" s="317"/>
      <c r="CR33" s="317"/>
      <c r="CS33" s="317"/>
      <c r="CT33" s="317"/>
      <c r="CU33" s="317"/>
      <c r="CV33" s="317"/>
      <c r="CW33" s="317"/>
      <c r="CX33" s="317"/>
      <c r="CY33" s="317"/>
      <c r="CZ33" s="317"/>
      <c r="DA33" s="317"/>
      <c r="DB33" s="317"/>
      <c r="DC33" s="317"/>
    </row>
    <row r="34" spans="1:107" ht="15" customHeight="1">
      <c r="A34" s="69"/>
      <c r="B34" s="319" t="s">
        <v>12</v>
      </c>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295" t="s">
        <v>12</v>
      </c>
      <c r="AL34" s="295"/>
      <c r="AM34" s="295"/>
      <c r="AN34" s="295"/>
      <c r="AO34" s="295"/>
      <c r="AP34" s="295"/>
      <c r="AQ34" s="296" t="s">
        <v>12</v>
      </c>
      <c r="AR34" s="296"/>
      <c r="AS34" s="296"/>
      <c r="AT34" s="296"/>
      <c r="AU34" s="296"/>
      <c r="AV34" s="296"/>
      <c r="AW34" s="296"/>
      <c r="AX34" s="296"/>
      <c r="AY34" s="296"/>
      <c r="AZ34" s="296"/>
      <c r="BA34" s="296"/>
      <c r="BB34" s="296"/>
      <c r="BC34" s="296"/>
      <c r="BD34" s="296"/>
      <c r="BE34" s="296"/>
      <c r="BF34" s="296"/>
      <c r="BG34" s="330" t="s">
        <v>12</v>
      </c>
      <c r="BH34" s="330"/>
      <c r="BI34" s="330"/>
      <c r="BJ34" s="330"/>
      <c r="BK34" s="330"/>
      <c r="BL34" s="330"/>
      <c r="BM34" s="330"/>
      <c r="BN34" s="330"/>
      <c r="BO34" s="330"/>
      <c r="BP34" s="330"/>
      <c r="BQ34" s="330"/>
      <c r="BR34" s="330"/>
      <c r="BS34" s="330"/>
      <c r="BT34" s="330"/>
      <c r="BU34" s="330"/>
      <c r="BV34" s="330"/>
      <c r="BW34" s="330"/>
      <c r="BX34" s="330"/>
      <c r="BY34" s="330"/>
      <c r="BZ34" s="327" t="s">
        <v>12</v>
      </c>
      <c r="CA34" s="327"/>
      <c r="CB34" s="327"/>
      <c r="CC34" s="327"/>
      <c r="CD34" s="327"/>
      <c r="CE34" s="327"/>
      <c r="CF34" s="327"/>
      <c r="CG34" s="327"/>
      <c r="CH34" s="327"/>
      <c r="CI34" s="327"/>
      <c r="CJ34" s="327"/>
      <c r="CK34" s="327"/>
      <c r="CL34" s="327"/>
      <c r="CM34" s="327"/>
      <c r="CN34" s="327"/>
      <c r="CO34" s="328" t="s">
        <v>297</v>
      </c>
      <c r="CP34" s="328"/>
      <c r="CQ34" s="328"/>
      <c r="CR34" s="328"/>
      <c r="CS34" s="328"/>
      <c r="CT34" s="328"/>
      <c r="CU34" s="328"/>
      <c r="CV34" s="328"/>
      <c r="CW34" s="328"/>
      <c r="CX34" s="328"/>
      <c r="CY34" s="328"/>
      <c r="CZ34" s="328"/>
      <c r="DA34" s="328"/>
      <c r="DB34" s="328"/>
      <c r="DC34" s="328"/>
    </row>
    <row r="36" spans="1:107" ht="11.25" customHeight="1">
      <c r="A36" s="1" t="s">
        <v>321</v>
      </c>
      <c r="N36" s="70"/>
      <c r="O36" s="70"/>
      <c r="P36" s="70"/>
      <c r="Q36" s="70"/>
      <c r="R36" s="70"/>
      <c r="S36" s="329"/>
      <c r="T36" s="329"/>
      <c r="U36" s="329"/>
      <c r="V36" s="329"/>
      <c r="W36" s="329"/>
      <c r="X36" s="329"/>
      <c r="Y36" s="329"/>
      <c r="Z36" s="329"/>
      <c r="AA36" s="329"/>
      <c r="AB36" s="329"/>
      <c r="AC36" s="329"/>
      <c r="AD36" s="329"/>
      <c r="AE36" s="329"/>
      <c r="AF36" s="329"/>
      <c r="AG36" s="329"/>
      <c r="AJ36" s="329" t="s">
        <v>322</v>
      </c>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CM36" s="67"/>
      <c r="CN36" s="67"/>
      <c r="CO36" s="67"/>
      <c r="CP36" s="67"/>
      <c r="CQ36" s="67"/>
      <c r="CR36" s="67"/>
      <c r="CS36" s="67"/>
      <c r="CT36" s="67"/>
      <c r="CU36" s="67"/>
      <c r="CV36" s="67"/>
      <c r="CW36" s="67"/>
      <c r="CX36" s="67"/>
      <c r="CY36" s="67"/>
      <c r="CZ36" s="67"/>
      <c r="DA36" s="67"/>
      <c r="DB36" s="67"/>
      <c r="DC36" s="67"/>
    </row>
    <row r="37" spans="1:107" ht="11.25" customHeight="1">
      <c r="A37" s="71"/>
      <c r="C37" s="71"/>
      <c r="D37" s="71"/>
      <c r="E37" s="71"/>
      <c r="F37" s="71"/>
      <c r="G37" s="71"/>
      <c r="H37" s="71"/>
      <c r="I37" s="71"/>
      <c r="J37" s="71"/>
      <c r="K37" s="71"/>
      <c r="L37" s="71"/>
      <c r="M37" s="71"/>
      <c r="N37" s="331" t="s">
        <v>323</v>
      </c>
      <c r="O37" s="331"/>
      <c r="P37" s="331"/>
      <c r="Q37" s="331"/>
      <c r="R37" s="331"/>
      <c r="S37" s="331"/>
      <c r="T37" s="331"/>
      <c r="U37" s="331"/>
      <c r="V37" s="331"/>
      <c r="W37" s="331"/>
      <c r="X37" s="331"/>
      <c r="Y37" s="331"/>
      <c r="Z37" s="331"/>
      <c r="AA37" s="331"/>
      <c r="AB37" s="331"/>
      <c r="AC37" s="331"/>
      <c r="AD37" s="331"/>
      <c r="AE37" s="331"/>
      <c r="AF37" s="331"/>
      <c r="AG37" s="331"/>
      <c r="AJ37" s="331" t="s">
        <v>324</v>
      </c>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CM37" s="67"/>
      <c r="CN37" s="67"/>
      <c r="CO37" s="67"/>
      <c r="CP37" s="67"/>
      <c r="CQ37" s="67"/>
      <c r="CR37" s="67"/>
      <c r="CS37" s="67"/>
      <c r="CT37" s="67"/>
      <c r="CU37" s="72"/>
      <c r="CV37" s="72"/>
      <c r="CW37" s="72"/>
      <c r="CX37" s="72"/>
      <c r="CY37" s="67"/>
      <c r="CZ37" s="67"/>
      <c r="DA37" s="67"/>
      <c r="DB37" s="67"/>
      <c r="DC37" s="67"/>
    </row>
    <row r="38" spans="1:107" ht="11.25">
      <c r="A38" s="258" t="s">
        <v>325</v>
      </c>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CM38" s="67"/>
      <c r="CN38" s="67"/>
      <c r="CO38" s="67"/>
      <c r="CP38" s="67"/>
      <c r="CQ38" s="67"/>
      <c r="CR38" s="67"/>
      <c r="CS38" s="67"/>
      <c r="CT38" s="67"/>
      <c r="CU38" s="72"/>
      <c r="CV38" s="72"/>
      <c r="CW38" s="72"/>
      <c r="CX38" s="72"/>
      <c r="CY38" s="67"/>
      <c r="CZ38" s="67"/>
      <c r="DA38" s="67"/>
      <c r="DB38" s="67"/>
      <c r="DC38" s="67"/>
    </row>
    <row r="39" spans="1:107" ht="11.25">
      <c r="A39" s="258"/>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J39" s="329" t="s">
        <v>327</v>
      </c>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CM39" s="67"/>
      <c r="CN39" s="67"/>
      <c r="CO39" s="67"/>
      <c r="CP39" s="67"/>
      <c r="CQ39" s="67"/>
      <c r="CR39" s="67"/>
      <c r="CS39" s="67"/>
      <c r="CT39" s="67"/>
      <c r="CU39" s="72"/>
      <c r="CV39" s="72"/>
      <c r="CW39" s="72"/>
      <c r="CX39" s="72"/>
      <c r="CY39" s="67"/>
      <c r="CZ39" s="67"/>
      <c r="DA39" s="67"/>
      <c r="DB39" s="67"/>
      <c r="DC39" s="67"/>
    </row>
    <row r="40" spans="1:107" ht="11.25" customHeight="1">
      <c r="A40" s="313" t="s">
        <v>328</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J40" s="331" t="s">
        <v>324</v>
      </c>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CM40" s="67"/>
      <c r="CN40" s="67"/>
      <c r="CO40" s="67"/>
      <c r="CP40" s="67"/>
      <c r="CQ40" s="67"/>
      <c r="CR40" s="67"/>
      <c r="CS40" s="67"/>
      <c r="CT40" s="67"/>
      <c r="CU40" s="72"/>
      <c r="CV40" s="72"/>
      <c r="CW40" s="72"/>
      <c r="CX40" s="72"/>
      <c r="CY40" s="67"/>
      <c r="CZ40" s="67"/>
      <c r="DA40" s="67"/>
      <c r="DB40" s="67"/>
      <c r="DC40" s="67"/>
    </row>
    <row r="41" spans="1:107" ht="20.25" customHeight="1">
      <c r="A41" s="1" t="s">
        <v>329</v>
      </c>
      <c r="R41" s="329"/>
      <c r="S41" s="329"/>
      <c r="T41" s="329"/>
      <c r="U41" s="329"/>
      <c r="V41" s="329"/>
      <c r="W41" s="329"/>
      <c r="X41" s="329"/>
      <c r="Y41" s="329"/>
      <c r="Z41" s="329"/>
      <c r="AA41" s="329"/>
      <c r="AB41" s="329"/>
      <c r="AC41" s="329"/>
      <c r="AD41" s="329"/>
      <c r="AE41" s="329"/>
      <c r="AF41" s="329"/>
      <c r="AG41" s="329"/>
      <c r="AJ41" s="329" t="s">
        <v>227</v>
      </c>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row>
    <row r="42" spans="18:107" ht="11.25" customHeight="1">
      <c r="R42" s="331" t="s">
        <v>323</v>
      </c>
      <c r="S42" s="331"/>
      <c r="T42" s="331"/>
      <c r="U42" s="331"/>
      <c r="V42" s="331"/>
      <c r="W42" s="331"/>
      <c r="X42" s="331"/>
      <c r="Y42" s="331"/>
      <c r="Z42" s="331"/>
      <c r="AA42" s="331"/>
      <c r="AB42" s="331"/>
      <c r="AC42" s="331"/>
      <c r="AD42" s="331"/>
      <c r="AE42" s="331"/>
      <c r="AF42" s="331"/>
      <c r="AG42" s="331"/>
      <c r="AH42" s="71"/>
      <c r="AI42" s="71"/>
      <c r="AJ42" s="331" t="s">
        <v>324</v>
      </c>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row>
    <row r="43" spans="83:107" ht="7.5" customHeight="1">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row>
    <row r="44" spans="1:107" ht="15" customHeight="1">
      <c r="A44" s="332" t="s">
        <v>330</v>
      </c>
      <c r="B44" s="332"/>
      <c r="C44" s="333" t="s">
        <v>368</v>
      </c>
      <c r="D44" s="333"/>
      <c r="E44" s="333"/>
      <c r="F44" s="1" t="s">
        <v>330</v>
      </c>
      <c r="I44" s="329" t="s">
        <v>190</v>
      </c>
      <c r="J44" s="329"/>
      <c r="K44" s="329"/>
      <c r="L44" s="329"/>
      <c r="M44" s="329"/>
      <c r="N44" s="329"/>
      <c r="O44" s="329"/>
      <c r="P44" s="329"/>
      <c r="Q44" s="329"/>
      <c r="R44" s="329"/>
      <c r="S44" s="329"/>
      <c r="T44" s="329"/>
      <c r="U44" s="329"/>
      <c r="V44" s="329"/>
      <c r="W44" s="329"/>
      <c r="X44" s="329"/>
      <c r="Y44" s="332">
        <v>201</v>
      </c>
      <c r="Z44" s="332"/>
      <c r="AA44" s="332"/>
      <c r="AB44" s="332"/>
      <c r="AC44" s="332"/>
      <c r="AD44" s="334">
        <v>5</v>
      </c>
      <c r="AE44" s="334"/>
      <c r="AG44" s="1" t="s">
        <v>340</v>
      </c>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row>
    <row r="45" spans="1:107" ht="15" customHeight="1">
      <c r="A45" s="74"/>
      <c r="B45" s="74"/>
      <c r="C45" s="25"/>
      <c r="D45" s="25"/>
      <c r="E45" s="25"/>
      <c r="I45" s="26"/>
      <c r="J45" s="26"/>
      <c r="K45" s="26"/>
      <c r="L45" s="26"/>
      <c r="M45" s="26"/>
      <c r="N45" s="26"/>
      <c r="O45" s="26"/>
      <c r="P45" s="26"/>
      <c r="Q45" s="26"/>
      <c r="R45" s="26"/>
      <c r="S45" s="26"/>
      <c r="T45" s="26"/>
      <c r="U45" s="26"/>
      <c r="V45" s="26"/>
      <c r="W45" s="26"/>
      <c r="X45" s="26"/>
      <c r="Y45" s="74"/>
      <c r="Z45" s="74"/>
      <c r="AA45" s="74"/>
      <c r="AB45" s="74"/>
      <c r="AC45" s="74"/>
      <c r="AD45" s="68"/>
      <c r="AE45" s="68"/>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row>
    <row r="46" spans="1:107" ht="15" customHeight="1">
      <c r="A46" s="74"/>
      <c r="B46" s="74"/>
      <c r="C46" s="25"/>
      <c r="D46" s="25"/>
      <c r="E46" s="25"/>
      <c r="I46" s="26"/>
      <c r="J46" s="26"/>
      <c r="K46" s="26"/>
      <c r="L46" s="26"/>
      <c r="M46" s="26"/>
      <c r="N46" s="26"/>
      <c r="O46" s="26"/>
      <c r="P46" s="26"/>
      <c r="Q46" s="26"/>
      <c r="R46" s="26"/>
      <c r="S46" s="26"/>
      <c r="T46" s="26"/>
      <c r="U46" s="26"/>
      <c r="V46" s="26"/>
      <c r="W46" s="26"/>
      <c r="X46" s="26"/>
      <c r="Y46" s="74"/>
      <c r="Z46" s="74"/>
      <c r="AA46" s="74"/>
      <c r="AB46" s="74"/>
      <c r="AC46" s="74"/>
      <c r="AD46" s="68"/>
      <c r="AE46" s="68"/>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row>
    <row r="47" spans="1:107" ht="15" customHeight="1">
      <c r="A47" s="74"/>
      <c r="B47" s="74"/>
      <c r="C47" s="25"/>
      <c r="D47" s="25"/>
      <c r="E47" s="25"/>
      <c r="I47" s="26"/>
      <c r="J47" s="26"/>
      <c r="K47" s="26"/>
      <c r="L47" s="26"/>
      <c r="M47" s="26"/>
      <c r="N47" s="26"/>
      <c r="O47" s="26"/>
      <c r="P47" s="26"/>
      <c r="Q47" s="26"/>
      <c r="R47" s="26"/>
      <c r="S47" s="26"/>
      <c r="T47" s="26"/>
      <c r="U47" s="26"/>
      <c r="V47" s="26"/>
      <c r="W47" s="26"/>
      <c r="X47" s="26"/>
      <c r="Y47" s="74"/>
      <c r="Z47" s="74"/>
      <c r="AA47" s="74"/>
      <c r="AB47" s="74"/>
      <c r="AC47" s="74"/>
      <c r="AD47" s="68"/>
      <c r="AE47" s="68"/>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row>
    <row r="48" spans="1:107" ht="15" customHeight="1">
      <c r="A48" s="74"/>
      <c r="B48" s="74"/>
      <c r="C48" s="25"/>
      <c r="D48" s="25"/>
      <c r="E48" s="25"/>
      <c r="I48" s="26"/>
      <c r="J48" s="26"/>
      <c r="K48" s="26"/>
      <c r="L48" s="26"/>
      <c r="M48" s="26"/>
      <c r="N48" s="26"/>
      <c r="O48" s="26"/>
      <c r="P48" s="26"/>
      <c r="Q48" s="26"/>
      <c r="R48" s="26"/>
      <c r="S48" s="26"/>
      <c r="T48" s="26"/>
      <c r="U48" s="26"/>
      <c r="V48" s="26"/>
      <c r="W48" s="26"/>
      <c r="X48" s="26"/>
      <c r="Y48" s="74"/>
      <c r="Z48" s="74"/>
      <c r="AA48" s="74"/>
      <c r="AB48" s="74"/>
      <c r="AC48" s="74"/>
      <c r="AD48" s="68"/>
      <c r="AE48" s="68"/>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row>
    <row r="49" spans="1:107" ht="15" customHeight="1">
      <c r="A49" s="74"/>
      <c r="B49" s="74"/>
      <c r="C49" s="25"/>
      <c r="D49" s="25"/>
      <c r="E49" s="25"/>
      <c r="I49" s="26"/>
      <c r="J49" s="26"/>
      <c r="K49" s="26"/>
      <c r="L49" s="26"/>
      <c r="M49" s="26"/>
      <c r="N49" s="26"/>
      <c r="O49" s="26"/>
      <c r="P49" s="26"/>
      <c r="Q49" s="26"/>
      <c r="R49" s="26"/>
      <c r="S49" s="26"/>
      <c r="T49" s="26"/>
      <c r="U49" s="26"/>
      <c r="V49" s="26"/>
      <c r="W49" s="26"/>
      <c r="X49" s="26"/>
      <c r="Y49" s="74"/>
      <c r="Z49" s="74"/>
      <c r="AA49" s="74"/>
      <c r="AB49" s="74"/>
      <c r="AC49" s="74"/>
      <c r="AD49" s="68"/>
      <c r="AE49" s="68"/>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row>
    <row r="50" spans="1:107" ht="15" customHeight="1">
      <c r="A50" s="74"/>
      <c r="B50" s="74"/>
      <c r="C50" s="25"/>
      <c r="D50" s="25"/>
      <c r="E50" s="25"/>
      <c r="I50" s="26"/>
      <c r="J50" s="26"/>
      <c r="K50" s="26"/>
      <c r="L50" s="26"/>
      <c r="M50" s="26"/>
      <c r="N50" s="26"/>
      <c r="O50" s="26"/>
      <c r="P50" s="26"/>
      <c r="Q50" s="26"/>
      <c r="R50" s="26"/>
      <c r="S50" s="26"/>
      <c r="T50" s="26"/>
      <c r="U50" s="26"/>
      <c r="V50" s="26"/>
      <c r="W50" s="26"/>
      <c r="X50" s="26"/>
      <c r="Y50" s="74"/>
      <c r="Z50" s="74"/>
      <c r="AA50" s="74"/>
      <c r="AB50" s="74"/>
      <c r="AC50" s="74"/>
      <c r="AD50" s="68"/>
      <c r="AE50" s="68"/>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row>
    <row r="51" spans="1:107" ht="15" customHeight="1">
      <c r="A51" s="74"/>
      <c r="B51" s="74"/>
      <c r="C51" s="25"/>
      <c r="D51" s="25"/>
      <c r="E51" s="25"/>
      <c r="I51" s="26"/>
      <c r="J51" s="26"/>
      <c r="K51" s="26"/>
      <c r="L51" s="26"/>
      <c r="M51" s="26"/>
      <c r="N51" s="26"/>
      <c r="O51" s="26"/>
      <c r="P51" s="26"/>
      <c r="Q51" s="26"/>
      <c r="R51" s="26"/>
      <c r="S51" s="26"/>
      <c r="T51" s="26"/>
      <c r="U51" s="26"/>
      <c r="V51" s="26"/>
      <c r="W51" s="26"/>
      <c r="X51" s="26"/>
      <c r="Y51" s="74"/>
      <c r="Z51" s="74"/>
      <c r="AA51" s="74"/>
      <c r="AB51" s="74"/>
      <c r="AC51" s="74"/>
      <c r="AD51" s="68"/>
      <c r="AE51" s="68"/>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row>
    <row r="52" spans="1:107" ht="15" customHeight="1">
      <c r="A52" s="74"/>
      <c r="B52" s="74"/>
      <c r="C52" s="25"/>
      <c r="D52" s="25"/>
      <c r="E52" s="25"/>
      <c r="I52" s="26"/>
      <c r="J52" s="26"/>
      <c r="K52" s="26"/>
      <c r="L52" s="26"/>
      <c r="M52" s="26"/>
      <c r="N52" s="26"/>
      <c r="O52" s="26"/>
      <c r="P52" s="26"/>
      <c r="Q52" s="26"/>
      <c r="R52" s="26"/>
      <c r="S52" s="26"/>
      <c r="T52" s="26"/>
      <c r="U52" s="26"/>
      <c r="V52" s="26"/>
      <c r="W52" s="26"/>
      <c r="X52" s="26"/>
      <c r="Y52" s="74"/>
      <c r="Z52" s="74"/>
      <c r="AA52" s="74"/>
      <c r="AB52" s="74"/>
      <c r="AC52" s="74"/>
      <c r="AD52" s="68"/>
      <c r="AE52" s="68"/>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row>
    <row r="53" spans="1:107" ht="15" customHeight="1">
      <c r="A53" s="74"/>
      <c r="B53" s="74"/>
      <c r="C53" s="25"/>
      <c r="D53" s="25"/>
      <c r="E53" s="25"/>
      <c r="I53" s="26"/>
      <c r="J53" s="26"/>
      <c r="K53" s="26"/>
      <c r="L53" s="26"/>
      <c r="M53" s="26"/>
      <c r="N53" s="26"/>
      <c r="O53" s="26"/>
      <c r="P53" s="26"/>
      <c r="Q53" s="26"/>
      <c r="R53" s="26"/>
      <c r="S53" s="26"/>
      <c r="T53" s="26"/>
      <c r="U53" s="26"/>
      <c r="V53" s="26"/>
      <c r="W53" s="26"/>
      <c r="X53" s="26"/>
      <c r="Y53" s="74"/>
      <c r="Z53" s="74"/>
      <c r="AA53" s="74"/>
      <c r="AB53" s="74"/>
      <c r="AC53" s="74"/>
      <c r="AD53" s="68"/>
      <c r="AE53" s="68"/>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row>
    <row r="54" spans="1:107" ht="15" customHeight="1">
      <c r="A54" s="74"/>
      <c r="B54" s="74"/>
      <c r="C54" s="25"/>
      <c r="D54" s="25"/>
      <c r="E54" s="25"/>
      <c r="I54" s="26"/>
      <c r="J54" s="26"/>
      <c r="K54" s="26"/>
      <c r="L54" s="26"/>
      <c r="M54" s="26"/>
      <c r="N54" s="26"/>
      <c r="O54" s="26"/>
      <c r="P54" s="26"/>
      <c r="Q54" s="26"/>
      <c r="R54" s="26"/>
      <c r="S54" s="26"/>
      <c r="T54" s="26"/>
      <c r="U54" s="26"/>
      <c r="V54" s="26"/>
      <c r="W54" s="26"/>
      <c r="X54" s="26"/>
      <c r="Y54" s="74"/>
      <c r="Z54" s="74"/>
      <c r="AA54" s="74"/>
      <c r="AB54" s="74"/>
      <c r="AC54" s="74"/>
      <c r="AD54" s="68"/>
      <c r="AE54" s="68"/>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row>
    <row r="55" spans="1:107" ht="15" customHeight="1">
      <c r="A55" s="74"/>
      <c r="B55" s="74"/>
      <c r="C55" s="25"/>
      <c r="D55" s="25"/>
      <c r="E55" s="25"/>
      <c r="I55" s="26"/>
      <c r="J55" s="26"/>
      <c r="K55" s="26"/>
      <c r="L55" s="26"/>
      <c r="M55" s="26"/>
      <c r="N55" s="26"/>
      <c r="O55" s="26"/>
      <c r="P55" s="26"/>
      <c r="Q55" s="26"/>
      <c r="R55" s="26"/>
      <c r="S55" s="26"/>
      <c r="T55" s="26"/>
      <c r="U55" s="26"/>
      <c r="V55" s="26"/>
      <c r="W55" s="26"/>
      <c r="X55" s="26"/>
      <c r="Y55" s="74"/>
      <c r="Z55" s="74"/>
      <c r="AA55" s="74"/>
      <c r="AB55" s="74"/>
      <c r="AC55" s="74"/>
      <c r="AD55" s="68"/>
      <c r="AE55" s="68"/>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row>
    <row r="56" spans="1:107" ht="15" customHeight="1">
      <c r="A56" s="74"/>
      <c r="B56" s="74"/>
      <c r="C56" s="25"/>
      <c r="D56" s="25"/>
      <c r="E56" s="25"/>
      <c r="I56" s="26"/>
      <c r="J56" s="26"/>
      <c r="K56" s="26"/>
      <c r="L56" s="26"/>
      <c r="M56" s="26"/>
      <c r="N56" s="26"/>
      <c r="O56" s="26"/>
      <c r="P56" s="26"/>
      <c r="Q56" s="26"/>
      <c r="R56" s="26"/>
      <c r="S56" s="26"/>
      <c r="T56" s="26"/>
      <c r="U56" s="26"/>
      <c r="V56" s="26"/>
      <c r="W56" s="26"/>
      <c r="X56" s="26"/>
      <c r="Y56" s="74"/>
      <c r="Z56" s="74"/>
      <c r="AA56" s="74"/>
      <c r="AB56" s="74"/>
      <c r="AC56" s="74"/>
      <c r="AD56" s="68"/>
      <c r="AE56" s="68"/>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row>
    <row r="57" spans="1:107" ht="15" customHeight="1">
      <c r="A57" s="74"/>
      <c r="B57" s="74"/>
      <c r="C57" s="25"/>
      <c r="D57" s="25"/>
      <c r="E57" s="25"/>
      <c r="I57" s="26"/>
      <c r="J57" s="26"/>
      <c r="K57" s="26"/>
      <c r="L57" s="26"/>
      <c r="M57" s="26"/>
      <c r="N57" s="26"/>
      <c r="O57" s="26"/>
      <c r="P57" s="26"/>
      <c r="Q57" s="26"/>
      <c r="R57" s="26"/>
      <c r="S57" s="26"/>
      <c r="T57" s="26"/>
      <c r="U57" s="26"/>
      <c r="V57" s="26"/>
      <c r="W57" s="26"/>
      <c r="X57" s="26"/>
      <c r="Y57" s="74"/>
      <c r="Z57" s="74"/>
      <c r="AA57" s="74"/>
      <c r="AB57" s="74"/>
      <c r="AC57" s="74"/>
      <c r="AD57" s="68"/>
      <c r="AE57" s="68"/>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row>
    <row r="58" spans="1:107" ht="15" customHeight="1">
      <c r="A58" s="74"/>
      <c r="B58" s="74"/>
      <c r="C58" s="25"/>
      <c r="D58" s="25"/>
      <c r="E58" s="25"/>
      <c r="I58" s="26"/>
      <c r="J58" s="26"/>
      <c r="K58" s="26"/>
      <c r="L58" s="26"/>
      <c r="M58" s="26"/>
      <c r="N58" s="26"/>
      <c r="O58" s="26"/>
      <c r="P58" s="26"/>
      <c r="Q58" s="26"/>
      <c r="R58" s="26"/>
      <c r="S58" s="26"/>
      <c r="T58" s="26"/>
      <c r="U58" s="26"/>
      <c r="V58" s="26"/>
      <c r="W58" s="26"/>
      <c r="X58" s="26"/>
      <c r="Y58" s="74"/>
      <c r="Z58" s="74"/>
      <c r="AA58" s="74"/>
      <c r="AB58" s="74"/>
      <c r="AC58" s="74"/>
      <c r="AD58" s="68"/>
      <c r="AE58" s="68"/>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row>
    <row r="59" spans="1:107" ht="15" customHeight="1">
      <c r="A59" s="74"/>
      <c r="B59" s="74"/>
      <c r="C59" s="25"/>
      <c r="D59" s="25"/>
      <c r="E59" s="25"/>
      <c r="I59" s="26"/>
      <c r="J59" s="26"/>
      <c r="K59" s="26"/>
      <c r="L59" s="26"/>
      <c r="M59" s="26"/>
      <c r="N59" s="26"/>
      <c r="O59" s="26"/>
      <c r="P59" s="26"/>
      <c r="Q59" s="26"/>
      <c r="R59" s="26"/>
      <c r="S59" s="26"/>
      <c r="T59" s="26"/>
      <c r="U59" s="26"/>
      <c r="V59" s="26"/>
      <c r="W59" s="26"/>
      <c r="X59" s="26"/>
      <c r="Y59" s="74"/>
      <c r="Z59" s="74"/>
      <c r="AA59" s="74"/>
      <c r="AB59" s="74"/>
      <c r="AC59" s="74"/>
      <c r="AD59" s="68"/>
      <c r="AE59" s="68"/>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row>
    <row r="60" spans="1:107" ht="15" customHeight="1">
      <c r="A60" s="74"/>
      <c r="B60" s="74"/>
      <c r="C60" s="25"/>
      <c r="D60" s="25"/>
      <c r="E60" s="25"/>
      <c r="I60" s="26"/>
      <c r="J60" s="26"/>
      <c r="K60" s="26"/>
      <c r="L60" s="26"/>
      <c r="M60" s="26"/>
      <c r="N60" s="26"/>
      <c r="O60" s="26"/>
      <c r="P60" s="26"/>
      <c r="Q60" s="26"/>
      <c r="R60" s="26"/>
      <c r="S60" s="26"/>
      <c r="T60" s="26"/>
      <c r="U60" s="26"/>
      <c r="V60" s="26"/>
      <c r="W60" s="26"/>
      <c r="X60" s="26"/>
      <c r="Y60" s="74"/>
      <c r="Z60" s="74"/>
      <c r="AA60" s="74"/>
      <c r="AB60" s="74"/>
      <c r="AC60" s="74"/>
      <c r="AD60" s="68"/>
      <c r="AE60" s="68"/>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row>
    <row r="61" spans="1:107" ht="15" customHeight="1">
      <c r="A61" s="74"/>
      <c r="B61" s="74"/>
      <c r="C61" s="25"/>
      <c r="D61" s="25"/>
      <c r="E61" s="25"/>
      <c r="I61" s="26"/>
      <c r="J61" s="26"/>
      <c r="K61" s="26"/>
      <c r="L61" s="26"/>
      <c r="M61" s="26"/>
      <c r="N61" s="26"/>
      <c r="O61" s="26"/>
      <c r="P61" s="26"/>
      <c r="Q61" s="26"/>
      <c r="R61" s="26"/>
      <c r="S61" s="26"/>
      <c r="T61" s="26"/>
      <c r="U61" s="26"/>
      <c r="V61" s="26"/>
      <c r="W61" s="26"/>
      <c r="X61" s="26"/>
      <c r="Y61" s="74"/>
      <c r="Z61" s="74"/>
      <c r="AA61" s="74"/>
      <c r="AB61" s="74"/>
      <c r="AC61" s="74"/>
      <c r="AD61" s="68"/>
      <c r="AE61" s="68"/>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row>
    <row r="62" spans="1:107" ht="15" customHeight="1">
      <c r="A62" s="74"/>
      <c r="B62" s="74"/>
      <c r="C62" s="25"/>
      <c r="D62" s="25"/>
      <c r="E62" s="25"/>
      <c r="I62" s="26"/>
      <c r="J62" s="26"/>
      <c r="K62" s="26"/>
      <c r="L62" s="26"/>
      <c r="M62" s="26"/>
      <c r="N62" s="26"/>
      <c r="O62" s="26"/>
      <c r="P62" s="26"/>
      <c r="Q62" s="26"/>
      <c r="R62" s="26"/>
      <c r="S62" s="26"/>
      <c r="T62" s="26"/>
      <c r="U62" s="26"/>
      <c r="V62" s="26"/>
      <c r="W62" s="26"/>
      <c r="X62" s="26"/>
      <c r="Y62" s="74"/>
      <c r="Z62" s="74"/>
      <c r="AA62" s="74"/>
      <c r="AB62" s="74"/>
      <c r="AC62" s="74"/>
      <c r="AD62" s="68"/>
      <c r="AE62" s="68"/>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row>
    <row r="63" spans="1:107" ht="15" customHeight="1">
      <c r="A63" s="74"/>
      <c r="B63" s="74"/>
      <c r="C63" s="25"/>
      <c r="D63" s="25"/>
      <c r="E63" s="25"/>
      <c r="I63" s="26"/>
      <c r="J63" s="26"/>
      <c r="K63" s="26"/>
      <c r="L63" s="26"/>
      <c r="M63" s="26"/>
      <c r="N63" s="26"/>
      <c r="O63" s="26"/>
      <c r="P63" s="26"/>
      <c r="Q63" s="26"/>
      <c r="R63" s="26"/>
      <c r="S63" s="26"/>
      <c r="T63" s="26"/>
      <c r="U63" s="26"/>
      <c r="V63" s="26"/>
      <c r="W63" s="26"/>
      <c r="X63" s="26"/>
      <c r="Y63" s="74"/>
      <c r="Z63" s="74"/>
      <c r="AA63" s="74"/>
      <c r="AB63" s="74"/>
      <c r="AC63" s="74"/>
      <c r="AD63" s="68"/>
      <c r="AE63" s="68"/>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row>
    <row r="64" spans="1:107" ht="15" customHeight="1">
      <c r="A64" s="74"/>
      <c r="B64" s="74"/>
      <c r="C64" s="25"/>
      <c r="D64" s="25"/>
      <c r="E64" s="25"/>
      <c r="I64" s="26"/>
      <c r="J64" s="26"/>
      <c r="K64" s="26"/>
      <c r="L64" s="26"/>
      <c r="M64" s="26"/>
      <c r="N64" s="26"/>
      <c r="O64" s="26"/>
      <c r="P64" s="26"/>
      <c r="Q64" s="26"/>
      <c r="R64" s="26"/>
      <c r="S64" s="26"/>
      <c r="T64" s="26"/>
      <c r="U64" s="26"/>
      <c r="V64" s="26"/>
      <c r="W64" s="26"/>
      <c r="X64" s="26"/>
      <c r="Y64" s="74"/>
      <c r="Z64" s="74"/>
      <c r="AA64" s="74"/>
      <c r="AB64" s="74"/>
      <c r="AC64" s="74"/>
      <c r="AD64" s="68"/>
      <c r="AE64" s="68"/>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row>
    <row r="65" spans="1:107" ht="15" customHeight="1">
      <c r="A65" s="74"/>
      <c r="B65" s="74"/>
      <c r="C65" s="25"/>
      <c r="D65" s="25"/>
      <c r="E65" s="25"/>
      <c r="I65" s="26"/>
      <c r="J65" s="26"/>
      <c r="K65" s="26"/>
      <c r="L65" s="26"/>
      <c r="M65" s="26"/>
      <c r="N65" s="26"/>
      <c r="O65" s="26"/>
      <c r="P65" s="26"/>
      <c r="Q65" s="26"/>
      <c r="R65" s="26"/>
      <c r="S65" s="26"/>
      <c r="T65" s="26"/>
      <c r="U65" s="26"/>
      <c r="V65" s="26"/>
      <c r="W65" s="26"/>
      <c r="X65" s="26"/>
      <c r="Y65" s="74"/>
      <c r="Z65" s="74"/>
      <c r="AA65" s="74"/>
      <c r="AB65" s="74"/>
      <c r="AC65" s="74"/>
      <c r="AD65" s="68"/>
      <c r="AE65" s="68"/>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row>
    <row r="66" spans="1:107" ht="15" customHeight="1">
      <c r="A66" s="74"/>
      <c r="B66" s="74"/>
      <c r="C66" s="25"/>
      <c r="D66" s="25"/>
      <c r="E66" s="25"/>
      <c r="I66" s="26"/>
      <c r="J66" s="26"/>
      <c r="K66" s="26"/>
      <c r="L66" s="26"/>
      <c r="M66" s="26"/>
      <c r="N66" s="26"/>
      <c r="O66" s="26"/>
      <c r="P66" s="26"/>
      <c r="Q66" s="26"/>
      <c r="R66" s="26"/>
      <c r="S66" s="26"/>
      <c r="T66" s="26"/>
      <c r="U66" s="26"/>
      <c r="V66" s="26"/>
      <c r="W66" s="26"/>
      <c r="X66" s="26"/>
      <c r="Y66" s="74"/>
      <c r="Z66" s="74"/>
      <c r="AA66" s="74"/>
      <c r="AB66" s="74"/>
      <c r="AC66" s="74"/>
      <c r="AD66" s="68"/>
      <c r="AE66" s="68"/>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row>
    <row r="67" spans="1:107" ht="15" customHeight="1">
      <c r="A67" s="74"/>
      <c r="B67" s="74"/>
      <c r="C67" s="25"/>
      <c r="D67" s="25"/>
      <c r="E67" s="25"/>
      <c r="I67" s="26"/>
      <c r="J67" s="26"/>
      <c r="K67" s="26"/>
      <c r="L67" s="26"/>
      <c r="M67" s="26"/>
      <c r="N67" s="26"/>
      <c r="O67" s="26"/>
      <c r="P67" s="26"/>
      <c r="Q67" s="26"/>
      <c r="R67" s="26"/>
      <c r="S67" s="26"/>
      <c r="T67" s="26"/>
      <c r="U67" s="26"/>
      <c r="V67" s="26"/>
      <c r="W67" s="26"/>
      <c r="X67" s="26"/>
      <c r="Y67" s="74"/>
      <c r="Z67" s="74"/>
      <c r="AA67" s="74"/>
      <c r="AB67" s="74"/>
      <c r="AC67" s="74"/>
      <c r="AD67" s="68"/>
      <c r="AE67" s="68"/>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row>
    <row r="68" spans="59:107" ht="10.5" customHeight="1">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row>
    <row r="69" spans="1:107" ht="18" customHeight="1">
      <c r="A69" s="76"/>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8"/>
    </row>
    <row r="70" spans="1:107" ht="18" customHeight="1">
      <c r="A70" s="79"/>
      <c r="B70" s="75"/>
      <c r="C70" s="335"/>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75"/>
      <c r="AE70" s="75"/>
      <c r="AF70" s="329"/>
      <c r="AG70" s="329"/>
      <c r="AH70" s="329"/>
      <c r="AI70" s="329"/>
      <c r="AJ70" s="329"/>
      <c r="AK70" s="329"/>
      <c r="AL70" s="329"/>
      <c r="AM70" s="329"/>
      <c r="AN70" s="329"/>
      <c r="AO70" s="329"/>
      <c r="AP70" s="329"/>
      <c r="AQ70" s="329"/>
      <c r="AR70" s="329"/>
      <c r="AS70" s="329"/>
      <c r="AT70" s="75"/>
      <c r="AU70" s="75"/>
      <c r="AV70" s="329"/>
      <c r="AW70" s="329"/>
      <c r="AX70" s="329"/>
      <c r="AY70" s="329"/>
      <c r="AZ70" s="329"/>
      <c r="BA70" s="329"/>
      <c r="BB70" s="329"/>
      <c r="BC70" s="329"/>
      <c r="BD70" s="329"/>
      <c r="BE70" s="329"/>
      <c r="BF70" s="329"/>
      <c r="BG70" s="329"/>
      <c r="BH70" s="329"/>
      <c r="BI70" s="329"/>
      <c r="BJ70" s="329"/>
      <c r="BK70" s="329"/>
      <c r="BL70" s="329"/>
      <c r="BM70" s="329"/>
      <c r="BN70" s="329"/>
      <c r="BO70" s="329"/>
      <c r="BP70" s="329"/>
      <c r="BQ70" s="329"/>
      <c r="BR70" s="329"/>
      <c r="BS70" s="329"/>
      <c r="BT70" s="329"/>
      <c r="BU70" s="329"/>
      <c r="BV70" s="329"/>
      <c r="BW70" s="75"/>
      <c r="BX70" s="75"/>
      <c r="BY70" s="332"/>
      <c r="BZ70" s="332"/>
      <c r="CA70" s="333"/>
      <c r="CB70" s="333"/>
      <c r="CC70" s="333"/>
      <c r="CD70" s="22"/>
      <c r="CE70" s="75"/>
      <c r="CF70" s="75"/>
      <c r="CG70" s="329"/>
      <c r="CH70" s="329"/>
      <c r="CI70" s="329"/>
      <c r="CJ70" s="329"/>
      <c r="CK70" s="329"/>
      <c r="CL70" s="329"/>
      <c r="CM70" s="329"/>
      <c r="CN70" s="329"/>
      <c r="CO70" s="329"/>
      <c r="CP70" s="329"/>
      <c r="CQ70" s="329"/>
      <c r="CR70" s="332"/>
      <c r="CS70" s="332"/>
      <c r="CT70" s="332"/>
      <c r="CU70" s="332"/>
      <c r="CV70" s="332"/>
      <c r="CW70" s="334"/>
      <c r="CX70" s="334"/>
      <c r="CY70" s="75"/>
      <c r="CZ70" s="75"/>
      <c r="DA70" s="75"/>
      <c r="DB70" s="75"/>
      <c r="DC70" s="80"/>
    </row>
    <row r="71" spans="1:107" s="71" customFormat="1" ht="18" customHeight="1">
      <c r="A71" s="81"/>
      <c r="B71" s="82"/>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c r="AA71" s="336"/>
      <c r="AB71" s="336"/>
      <c r="AC71" s="336"/>
      <c r="AD71" s="83"/>
      <c r="AE71" s="83"/>
      <c r="AF71" s="336"/>
      <c r="AG71" s="336"/>
      <c r="AH71" s="336"/>
      <c r="AI71" s="336"/>
      <c r="AJ71" s="336"/>
      <c r="AK71" s="336"/>
      <c r="AL71" s="336"/>
      <c r="AM71" s="336"/>
      <c r="AN71" s="336"/>
      <c r="AO71" s="336"/>
      <c r="AP71" s="336"/>
      <c r="AQ71" s="336"/>
      <c r="AR71" s="336"/>
      <c r="AS71" s="336"/>
      <c r="AT71" s="83"/>
      <c r="AU71" s="83"/>
      <c r="AV71" s="336"/>
      <c r="AW71" s="336"/>
      <c r="AX71" s="336"/>
      <c r="AY71" s="336"/>
      <c r="AZ71" s="336"/>
      <c r="BA71" s="336"/>
      <c r="BB71" s="336"/>
      <c r="BC71" s="336"/>
      <c r="BD71" s="336"/>
      <c r="BE71" s="336"/>
      <c r="BF71" s="336"/>
      <c r="BG71" s="336"/>
      <c r="BH71" s="336"/>
      <c r="BI71" s="336"/>
      <c r="BJ71" s="336"/>
      <c r="BK71" s="336"/>
      <c r="BL71" s="336"/>
      <c r="BM71" s="336"/>
      <c r="BN71" s="336"/>
      <c r="BO71" s="336"/>
      <c r="BP71" s="336"/>
      <c r="BQ71" s="336"/>
      <c r="BR71" s="336"/>
      <c r="BS71" s="336"/>
      <c r="BT71" s="336"/>
      <c r="BU71" s="336"/>
      <c r="BV71" s="336"/>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31"/>
      <c r="DB71" s="82"/>
      <c r="DC71" s="84"/>
    </row>
  </sheetData>
  <sheetProtection selectLockedCells="1" selectUnlockedCells="1"/>
  <mergeCells count="201">
    <mergeCell ref="C71:AC71"/>
    <mergeCell ref="AF71:AS71"/>
    <mergeCell ref="AV71:BV71"/>
    <mergeCell ref="CA70:CC70"/>
    <mergeCell ref="CG70:CQ70"/>
    <mergeCell ref="CR70:CV70"/>
    <mergeCell ref="CW70:CX70"/>
    <mergeCell ref="C70:AC70"/>
    <mergeCell ref="AF70:AS70"/>
    <mergeCell ref="AV70:BV70"/>
    <mergeCell ref="BY70:BZ70"/>
    <mergeCell ref="R42:AG42"/>
    <mergeCell ref="AJ42:BK42"/>
    <mergeCell ref="A44:B44"/>
    <mergeCell ref="C44:E44"/>
    <mergeCell ref="I44:X44"/>
    <mergeCell ref="Y44:AC44"/>
    <mergeCell ref="AD44:AE44"/>
    <mergeCell ref="A40:AH40"/>
    <mergeCell ref="AJ40:BK40"/>
    <mergeCell ref="R41:AG41"/>
    <mergeCell ref="AJ41:BK41"/>
    <mergeCell ref="N37:AG37"/>
    <mergeCell ref="AJ37:BK37"/>
    <mergeCell ref="A38:AH39"/>
    <mergeCell ref="AJ39:BK39"/>
    <mergeCell ref="BZ34:CN34"/>
    <mergeCell ref="CO34:DC34"/>
    <mergeCell ref="S36:AG36"/>
    <mergeCell ref="AJ36:BK36"/>
    <mergeCell ref="B34:AJ34"/>
    <mergeCell ref="AK34:AP34"/>
    <mergeCell ref="AQ34:BF34"/>
    <mergeCell ref="BG34:BY34"/>
    <mergeCell ref="BZ33:CN33"/>
    <mergeCell ref="CO33:DC33"/>
    <mergeCell ref="B32:AJ32"/>
    <mergeCell ref="AK32:AP32"/>
    <mergeCell ref="A33:AJ33"/>
    <mergeCell ref="AK33:AP33"/>
    <mergeCell ref="AQ33:BF33"/>
    <mergeCell ref="BG33:BY33"/>
    <mergeCell ref="AQ32:BF32"/>
    <mergeCell ref="BG32:BY32"/>
    <mergeCell ref="BZ30:CN30"/>
    <mergeCell ref="CO30:DC30"/>
    <mergeCell ref="BZ31:CN31"/>
    <mergeCell ref="CO31:DC31"/>
    <mergeCell ref="BZ32:CN32"/>
    <mergeCell ref="CO32:DC32"/>
    <mergeCell ref="A31:AJ31"/>
    <mergeCell ref="AK31:AP31"/>
    <mergeCell ref="AQ31:BF31"/>
    <mergeCell ref="BG31:BY31"/>
    <mergeCell ref="A30:AJ30"/>
    <mergeCell ref="AK30:AP30"/>
    <mergeCell ref="AQ30:BF30"/>
    <mergeCell ref="BG30:BY30"/>
    <mergeCell ref="BZ29:CN29"/>
    <mergeCell ref="CO29:DC29"/>
    <mergeCell ref="B28:AJ28"/>
    <mergeCell ref="AK28:AP28"/>
    <mergeCell ref="B29:AJ29"/>
    <mergeCell ref="AK29:AP29"/>
    <mergeCell ref="AQ29:BF29"/>
    <mergeCell ref="BG29:BY29"/>
    <mergeCell ref="AQ28:BF28"/>
    <mergeCell ref="BG28:BY28"/>
    <mergeCell ref="BZ26:CN26"/>
    <mergeCell ref="CO26:DC26"/>
    <mergeCell ref="BZ27:CN27"/>
    <mergeCell ref="CO27:DC27"/>
    <mergeCell ref="BZ28:CN28"/>
    <mergeCell ref="CO28:DC28"/>
    <mergeCell ref="B27:AJ27"/>
    <mergeCell ref="AK27:AP27"/>
    <mergeCell ref="AQ27:BF27"/>
    <mergeCell ref="BG27:BY27"/>
    <mergeCell ref="B26:AJ26"/>
    <mergeCell ref="AK26:AP26"/>
    <mergeCell ref="AQ26:BF26"/>
    <mergeCell ref="BG26:BY26"/>
    <mergeCell ref="CO23:DC23"/>
    <mergeCell ref="A24:AJ24"/>
    <mergeCell ref="AK24:AP25"/>
    <mergeCell ref="AQ24:BF25"/>
    <mergeCell ref="BG24:BY25"/>
    <mergeCell ref="BZ24:CN25"/>
    <mergeCell ref="CO24:DC25"/>
    <mergeCell ref="B25:AJ25"/>
    <mergeCell ref="A23:AJ23"/>
    <mergeCell ref="AK23:AP23"/>
    <mergeCell ref="AQ23:BF23"/>
    <mergeCell ref="BG23:BY23"/>
    <mergeCell ref="BZ21:CN21"/>
    <mergeCell ref="BG21:BY21"/>
    <mergeCell ref="BZ23:CN23"/>
    <mergeCell ref="CO21:DC21"/>
    <mergeCell ref="B22:AJ22"/>
    <mergeCell ref="AK22:AP22"/>
    <mergeCell ref="AQ22:BF22"/>
    <mergeCell ref="BG22:BY22"/>
    <mergeCell ref="BZ22:CN22"/>
    <mergeCell ref="CO22:DC22"/>
    <mergeCell ref="B21:AJ21"/>
    <mergeCell ref="AK21:AP21"/>
    <mergeCell ref="AQ21:BF21"/>
    <mergeCell ref="BZ20:CN20"/>
    <mergeCell ref="CO20:DC20"/>
    <mergeCell ref="B19:AJ19"/>
    <mergeCell ref="AK19:AP19"/>
    <mergeCell ref="B20:AJ20"/>
    <mergeCell ref="AK20:AP20"/>
    <mergeCell ref="AQ20:BF20"/>
    <mergeCell ref="BG20:BY20"/>
    <mergeCell ref="AQ19:BF19"/>
    <mergeCell ref="BG19:BY19"/>
    <mergeCell ref="BZ17:CN17"/>
    <mergeCell ref="CO17:DC17"/>
    <mergeCell ref="BZ18:CN18"/>
    <mergeCell ref="CO18:DC18"/>
    <mergeCell ref="BZ19:CN19"/>
    <mergeCell ref="CO19:DC19"/>
    <mergeCell ref="B18:AJ18"/>
    <mergeCell ref="AK18:AP18"/>
    <mergeCell ref="AQ18:BF18"/>
    <mergeCell ref="BG18:BY18"/>
    <mergeCell ref="B17:AJ17"/>
    <mergeCell ref="AK17:AP17"/>
    <mergeCell ref="AQ17:BF17"/>
    <mergeCell ref="BG17:BY17"/>
    <mergeCell ref="BZ16:CN16"/>
    <mergeCell ref="CO16:DC16"/>
    <mergeCell ref="B15:AJ15"/>
    <mergeCell ref="AK15:AP15"/>
    <mergeCell ref="B16:AJ16"/>
    <mergeCell ref="AK16:AP16"/>
    <mergeCell ref="AQ16:BF16"/>
    <mergeCell ref="BG16:BY16"/>
    <mergeCell ref="AQ15:BF15"/>
    <mergeCell ref="BG15:BY15"/>
    <mergeCell ref="BZ13:CN13"/>
    <mergeCell ref="CO13:DC13"/>
    <mergeCell ref="BZ14:CN14"/>
    <mergeCell ref="CO14:DC14"/>
    <mergeCell ref="BZ15:CN15"/>
    <mergeCell ref="CO15:DC15"/>
    <mergeCell ref="B14:AJ14"/>
    <mergeCell ref="AK14:AP14"/>
    <mergeCell ref="AQ14:BF14"/>
    <mergeCell ref="BG14:BY14"/>
    <mergeCell ref="B13:AJ13"/>
    <mergeCell ref="AK13:AP13"/>
    <mergeCell ref="AQ13:BF13"/>
    <mergeCell ref="BG13:BY13"/>
    <mergeCell ref="BZ12:CN12"/>
    <mergeCell ref="CO12:DC12"/>
    <mergeCell ref="B11:AJ11"/>
    <mergeCell ref="AK11:AP11"/>
    <mergeCell ref="B12:AJ12"/>
    <mergeCell ref="AK12:AP12"/>
    <mergeCell ref="AQ12:BF12"/>
    <mergeCell ref="BG12:BY12"/>
    <mergeCell ref="AQ11:BF11"/>
    <mergeCell ref="BG11:BY11"/>
    <mergeCell ref="BZ7:CN8"/>
    <mergeCell ref="CO7:DC8"/>
    <mergeCell ref="BG9:BY10"/>
    <mergeCell ref="BZ9:CN10"/>
    <mergeCell ref="CO9:DC10"/>
    <mergeCell ref="BZ11:CN11"/>
    <mergeCell ref="CO11:DC11"/>
    <mergeCell ref="A9:AJ9"/>
    <mergeCell ref="AK9:AP10"/>
    <mergeCell ref="AQ9:BF10"/>
    <mergeCell ref="B10:AJ10"/>
    <mergeCell ref="A7:AJ7"/>
    <mergeCell ref="AK7:AP8"/>
    <mergeCell ref="AQ7:BF8"/>
    <mergeCell ref="BG7:BY8"/>
    <mergeCell ref="A8:AJ8"/>
    <mergeCell ref="BZ5:CN5"/>
    <mergeCell ref="CO5:DC5"/>
    <mergeCell ref="A6:AJ6"/>
    <mergeCell ref="AK6:AP6"/>
    <mergeCell ref="AQ6:BF6"/>
    <mergeCell ref="BG6:BY6"/>
    <mergeCell ref="BZ6:CN6"/>
    <mergeCell ref="CO6:DC6"/>
    <mergeCell ref="A5:AJ5"/>
    <mergeCell ref="AK5:AP5"/>
    <mergeCell ref="AQ5:BF5"/>
    <mergeCell ref="BG5:BY5"/>
    <mergeCell ref="CM1:DC1"/>
    <mergeCell ref="A2:DC2"/>
    <mergeCell ref="A4:AJ4"/>
    <mergeCell ref="AK4:AP4"/>
    <mergeCell ref="AQ4:BF4"/>
    <mergeCell ref="BG4:BY4"/>
    <mergeCell ref="BZ4:CN4"/>
    <mergeCell ref="CO4:DC4"/>
  </mergeCells>
  <printOptions/>
  <pageMargins left="0.7875" right="0.39375" top="0.5902777777777778" bottom="0.39375" header="0.19652777777777777" footer="0.5118055555555555"/>
  <pageSetup horizontalDpi="300" verticalDpi="300" orientation="portrait" paperSize="9" scale="90"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2015-11-02T11:50:58Z</cp:lastPrinted>
  <dcterms:modified xsi:type="dcterms:W3CDTF">2015-11-06T06:03:49Z</dcterms:modified>
  <cp:category/>
  <cp:version/>
  <cp:contentType/>
  <cp:contentStatus/>
</cp:coreProperties>
</file>