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'стр1'!$A$1:$DC$77</definedName>
    <definedName name="_xlnm.Print_Area" localSheetId="1">'стр2'!$A$2:$DB$42</definedName>
    <definedName name="_xlnm.Print_Area" localSheetId="2">'стр3'!$A$1:$DC$55</definedName>
  </definedNames>
  <calcPr fullCalcOnLoad="1"/>
</workbook>
</file>

<file path=xl/sharedStrings.xml><?xml version="1.0" encoding="utf-8"?>
<sst xmlns="http://schemas.openxmlformats.org/spreadsheetml/2006/main" count="530" uniqueCount="253">
  <si>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</si>
  <si>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</si>
  <si>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</si>
  <si>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</si>
  <si>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</si>
  <si>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</si>
  <si>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</si>
  <si>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</si>
  <si>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</si>
  <si>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</si>
  <si>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</si>
  <si>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951 0503 0210028020 244 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</si>
  <si>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</si>
  <si>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951 0503 0230028270 244 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</si>
  <si>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 для обеспечения государственных (муниципальных)нужд)</t>
  </si>
  <si>
    <t xml:space="preserve">951 0503 0230028320 244 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</si>
  <si>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 для обеспечения государственных (муниципальных) нужд) </t>
  </si>
  <si>
    <t xml:space="preserve">951 0503 0230028330 244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</si>
  <si>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 для обеспечения государственных (муниципальных) нужд)</t>
  </si>
  <si>
    <t xml:space="preserve">951 0503 0230028340 244 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</si>
  <si>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 для обеспечения государственных (муниципальных) нужд) </t>
  </si>
  <si>
    <t xml:space="preserve">951 0503 0230028350 244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</si>
  <si>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пунктов,установленных генеральными планами,корректировка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 для обеспечения государственных (муниципальных) нужд) </t>
  </si>
  <si>
    <t xml:space="preserve">951 0503 1310028150 244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</si>
  <si>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 для обеспечения государственных (муниципальных) нужд) </t>
  </si>
  <si>
    <t xml:space="preserve">951 0801 0510000590 611  </t>
  </si>
  <si>
    <t xml:space="preserve">951 1001 0110028360 321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</si>
  <si>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(социальные выплаты гражданам, кроме публичных нормативных социальных выплат) (Пособия, компенсации и иные социальные выплаты гражданам, кроме публичных нормативных обязательств) 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</si>
  <si>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 </t>
  </si>
  <si>
    <t>951 1 11 05070 00 0000 120</t>
  </si>
  <si>
    <t>­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</si>
  <si>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</si>
  <si>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</si>
  <si>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</si>
  <si>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</si>
  <si>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</si>
  <si>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</si>
  <si>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муниципальных)органов) </t>
  </si>
  <si>
    <t xml:space="preserve">951 0104 8910000190 244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</si>
  <si>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 для обеспечения государственных (муниципальных) нужд)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</si>
  <si>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</si>
  <si>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</si>
  <si>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</si>
  <si>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</si>
  <si>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</si>
  <si>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>Расходы на осуществление полномосий по определению в соответствии с частью 1 статьи 11.1 Областного Закона от 25 октября 2002 года № 273-ЗС " Об административных правонарушениях"  перечна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 дляобеспечения государственных(муниципальных)нужд)</t>
  </si>
  <si>
    <t>951 0111 9910090100 870</t>
  </si>
  <si>
    <t xml:space="preserve">Резервный фонд Администрации Поливянского сельского поселения на финансовое  обеспечение непредвиденных  расходов в рамках непрограммных расходов органов местного самоуправления Администрации Поливянского сельского поселения Песчанокопского района (Резервные средства) </t>
  </si>
  <si>
    <t xml:space="preserve">951 0113 1510028170 244 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</si>
  <si>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</si>
  <si>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 xml:space="preserve">951 0113 9990022960 244 </t>
  </si>
  <si>
    <t xml:space="preserve">Оценка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 (Прочая закупка товаров, работ и услуг для обеспечения государственных (муниципальных)нужд) </t>
  </si>
  <si>
    <t xml:space="preserve">951 0113 9990099990 244 </t>
  </si>
  <si>
    <t xml:space="preserve">Реализация направления  расходов в рамках обеспечения деятельности расходов бюджета Поливянского сельского поселения (Прочая закупка товаров, работ и услуг для обеспечения государственных (муниципальных)нужд)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</si>
  <si>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</si>
  <si>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</si>
  <si>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</si>
  <si>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(муниципальных)органов</t>
  </si>
  <si>
    <t xml:space="preserve">951 0203 9990051180 244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</si>
  <si>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(Прочая закупка товаров, работ и услуг для обеспечения государственных (муниципальных) нужд) </t>
  </si>
  <si>
    <t xml:space="preserve">951 0309 0320028050 244 </t>
  </si>
  <si>
    <t xml:space="preserve">Расходы по уничтожению сырьевой базы для производства и изготовления наркотиков растительного происхождения в рамках подпрограммы "Комплексные меры противодействия злоупотреблению наркотикам и их незаконному обороту " муниципальной программы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</si>
  <si>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</si>
  <si>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</si>
  <si>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</si>
  <si>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</si>
  <si>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</si>
  <si>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</si>
  <si>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</si>
  <si>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</si>
  <si>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</si>
  <si>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</si>
  <si>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</si>
  <si>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</si>
  <si>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</si>
  <si>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</si>
  <si>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</si>
  <si>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</si>
  <si>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</si>
  <si>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</si>
  <si>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</si>
  <si>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</si>
  <si>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</si>
  <si>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</si>
  <si>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</si>
  <si>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</si>
  <si>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</si>
  <si>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</si>
  <si>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</si>
  <si>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</si>
  <si>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</si>
  <si>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</si>
  <si>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</si>
  <si>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Алейников Ю.И.</t>
  </si>
  <si>
    <t>(подпись)</t>
  </si>
  <si>
    <t>(расшифровка подписи)</t>
  </si>
  <si>
    <t xml:space="preserve">Руководитель финансово-                     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</si>
  <si>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</si>
  <si>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</si>
  <si>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</si>
  <si>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</si>
  <si>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Средства самообложения граждан, зачисляемые в бюджеты 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</si>
  <si>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</si>
  <si>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</si>
  <si>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</si>
  <si>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</si>
  <si>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</si>
  <si>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</si>
  <si>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</si>
  <si>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</si>
  <si>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</si>
  <si>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</si>
  <si>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</si>
  <si>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</si>
  <si>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</si>
  <si>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</si>
  <si>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</si>
  <si>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</si>
  <si>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</si>
  <si>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</si>
  <si>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</si>
  <si>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</si>
  <si>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</si>
  <si>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</si>
  <si>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</si>
  <si>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</si>
  <si>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</si>
  <si>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</si>
  <si>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</si>
  <si>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</si>
  <si>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</si>
  <si>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</si>
  <si>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</si>
  <si>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</si>
  <si>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</si>
  <si>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</si>
  <si>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</si>
  <si>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</si>
  <si>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</si>
  <si>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</si>
  <si>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</si>
  <si>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</si>
  <si>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</si>
  <si>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</si>
  <si>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</si>
  <si>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</si>
  <si>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</si>
  <si>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</si>
  <si>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</si>
  <si>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</si>
  <si>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</si>
  <si>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</si>
  <si>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</si>
  <si>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</si>
  <si>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</si>
  <si>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</si>
  <si>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</si>
  <si>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</si>
  <si>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</si>
  <si>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</si>
  <si>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</si>
  <si>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</si>
  <si>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</si>
  <si>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</si>
  <si>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</si>
  <si>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</si>
  <si>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</si>
  <si>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</si>
  <si>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</si>
  <si>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 xml:space="preserve">Земельный налог с физических лиц, обладающих земельным участком, расположенным в границах сельских поселений 
</t>
  </si>
  <si>
    <t>182 1 06 06043 10 0000 110</t>
  </si>
  <si>
    <t xml:space="preserve"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
</t>
  </si>
  <si>
    <t>182 1 06 06043 10 1000 110</t>
  </si>
  <si>
    <t xml:space="preserve">Земельный налог с физических лиц, обладающих земельным участком, расположенным в границах сельских поселений (пени по соответствующему платежу)
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</si>
  <si>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</si>
  <si>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</si>
  <si>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</si>
  <si>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</si>
  <si>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</si>
  <si>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</si>
  <si>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</si>
  <si>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</si>
  <si>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ПРОЧИЕ НЕНАЛОГОВЫЕ ДОХОДЫ</t>
  </si>
  <si>
    <t>951 1 17 00000 00 0000 000</t>
  </si>
  <si>
    <t>─</t>
  </si>
  <si>
    <t>Средства самообложения граждан</t>
  </si>
  <si>
    <t>БЕЗВОЗМЕЗДНЫЕ ПОСТУПЛЕНИЯ</t>
  </si>
  <si>
    <t>Дотации бюджетам сельских поселений 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</si>
  <si>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</si>
  <si>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</si>
  <si>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</si>
  <si>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</si>
  <si>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</si>
  <si>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</si>
  <si>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</si>
  <si>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</si>
  <si>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</si>
  <si>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061</t>
  </si>
  <si>
    <t>062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</si>
  <si>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</si>
  <si>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</si>
  <si>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</si>
  <si>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</si>
  <si>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</si>
  <si>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</si>
  <si>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</si>
  <si>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</si>
  <si>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 xml:space="preserve">951 0104 8910000190 853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</si>
  <si>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</si>
  <si>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951 0113 1110099020 853</t>
  </si>
  <si>
    <t>Галыгин А.Е.</t>
  </si>
  <si>
    <t>Юрченко Г.Н.</t>
  </si>
  <si>
    <t>ШТРАФЫ, САНКЦИИ, ВОЗМЕЩЕНИЕ УЩЕРБА</t>
  </si>
  <si>
    <t>951 1 16 00000 00 0000 000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</si>
  <si>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</si>
  <si>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</si>
  <si>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</si>
  <si>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951 1 16 90050 10 0000 140</t>
  </si>
  <si>
    <t>951 1 17 14030 10 0000 150</t>
  </si>
  <si>
    <t>951 1 17 14000 00 0000 150</t>
  </si>
  <si>
    <t>951 2 02 15001 10 0000 150</t>
  </si>
  <si>
    <t>951 2 02 15001 00 0000 150</t>
  </si>
  <si>
    <t>951 2 02 10000 00 0000 150</t>
  </si>
  <si>
    <t>951 2 02 30024 00 0000 150</t>
  </si>
  <si>
    <t>951 2 02 30024 10 0000 150</t>
  </si>
  <si>
    <t>951 2 02 35118 00 0000 150</t>
  </si>
  <si>
    <t>951 2 02 35118 10 0000 150</t>
  </si>
  <si>
    <t>182 1 01 02010 01 2100 110</t>
  </si>
  <si>
    <t>Расходы на осуществление переданных полномочий по вопросам местного значения в рамках непрограммных расходов бюджета Поливянского сельского поселения Песчанокопского района (Иные межбюджетные трансферты)</t>
  </si>
  <si>
    <t xml:space="preserve">951 1403 9990087010 540 </t>
  </si>
  <si>
    <t>182 1 06 06033 10 3000 110</t>
  </si>
  <si>
    <t>182 1 01 02030 01 2100 110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</si>
  <si>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Федерации(сумма платежа (перерасчеты, недоимка и задолженность по соответствующему платежу, в том числе по отмененному)</t>
  </si>
  <si>
    <t>951 2 02 30000 00 0000 150</t>
  </si>
  <si>
    <t>Невыясненные поступления</t>
  </si>
  <si>
    <t>951 1 17 01000 10 0000 180</t>
  </si>
  <si>
    <t>Невыясненные поступления, зачисляемые в бюджеты  сельских поселений</t>
  </si>
  <si>
    <t>951 1 17 01050 10 0000 180</t>
  </si>
  <si>
    <t>Прочие безвозмездные поступления в бюджеты сельских поселений</t>
  </si>
  <si>
    <t>Повышение профессиональных компетенций кадров муниципального управления в рамках подпрограммы "Развитие муниципального управления и муниципальной службы"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(Прочая закупка товаров, работ и услуг для обеспечения государственных (муниципальных) нужд)</t>
  </si>
  <si>
    <t xml:space="preserve">951 0104 1110028130 244 </t>
  </si>
  <si>
    <t xml:space="preserve">951 0707 1210000000 244  </t>
  </si>
  <si>
    <t>Расходы на осуществление подпрограммы "Организация и осуществление мероприятий по работе с детьмии молодежью в сельском поселении" (Прочая закупка товаров, работ и услуг для обеспечение государственных (муниципальных) нужд)</t>
  </si>
  <si>
    <t>951 2 07 05030 10 0000 150</t>
  </si>
  <si>
    <t>мая</t>
  </si>
  <si>
    <t>01.05.2019</t>
  </si>
  <si>
    <t>182 1 05 03010 01 2100 110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</si>
  <si>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отмененному)(пени по соответствующему платежу)</t>
  </si>
  <si>
    <t>07</t>
  </si>
  <si>
    <t>951 2 07 00000 00 0000 000</t>
  </si>
  <si>
    <t>951 2 07 05000 00 0000 150</t>
  </si>
  <si>
    <t>Прочие безвозмездные поступления</t>
  </si>
  <si>
    <t>182 1 06 06040 00 0000 110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</si>
</sst>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sz val="26"/>
      <color indexed="8"/>
      <name val="Arial"/>
      <family val="2"/>
    </font>
    <font>
      <sz val="22"/>
      <color indexed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23" fillId="4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5" fillId="24" borderId="11" xfId="0" applyFont="1" applyFill="1" applyBorder="1" applyAlignment="1">
      <alignment/>
    </xf>
    <xf numFmtId="0" fontId="25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7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4" fontId="27" fillId="0" borderId="15" xfId="0" applyNumberFormat="1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4" fontId="27" fillId="0" borderId="17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/>
    </xf>
    <xf numFmtId="4" fontId="27" fillId="0" borderId="19" xfId="0" applyNumberFormat="1" applyFont="1" applyFill="1" applyBorder="1" applyAlignment="1">
      <alignment horizontal="center"/>
    </xf>
    <xf numFmtId="4" fontId="27" fillId="24" borderId="15" xfId="0" applyNumberFormat="1" applyFont="1" applyFill="1" applyBorder="1" applyAlignment="1">
      <alignment horizontal="center"/>
    </xf>
    <xf numFmtId="4" fontId="27" fillId="24" borderId="17" xfId="0" applyNumberFormat="1" applyFont="1" applyFill="1" applyBorder="1" applyAlignment="1">
      <alignment horizontal="center"/>
    </xf>
    <xf numFmtId="4" fontId="27" fillId="24" borderId="18" xfId="0" applyNumberFormat="1" applyFont="1" applyFill="1" applyBorder="1" applyAlignment="1">
      <alignment horizontal="center"/>
    </xf>
    <xf numFmtId="4" fontId="27" fillId="24" borderId="19" xfId="0" applyNumberFormat="1" applyFont="1" applyFill="1" applyBorder="1" applyAlignment="1">
      <alignment horizontal="center"/>
    </xf>
    <xf numFmtId="0" fontId="25" fillId="24" borderId="14" xfId="0" applyFont="1" applyFill="1" applyBorder="1" applyAlignment="1">
      <alignment/>
    </xf>
    <xf numFmtId="0" fontId="27" fillId="24" borderId="17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left" wrapText="1"/>
    </xf>
    <xf numFmtId="49" fontId="30" fillId="24" borderId="0" xfId="0" applyNumberFormat="1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4" fontId="31" fillId="24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left" wrapText="1"/>
    </xf>
    <xf numFmtId="49" fontId="30" fillId="22" borderId="0" xfId="0" applyNumberFormat="1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31" fillId="22" borderId="0" xfId="0" applyFont="1" applyFill="1" applyBorder="1" applyAlignment="1">
      <alignment horizontal="center"/>
    </xf>
    <xf numFmtId="4" fontId="31" fillId="22" borderId="0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4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22" fillId="30" borderId="0" xfId="0" applyFont="1" applyFill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wrapText="1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27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7" fillId="24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45" fillId="30" borderId="19" xfId="0" applyFont="1" applyFill="1" applyBorder="1" applyAlignment="1">
      <alignment horizontal="left" wrapText="1"/>
    </xf>
    <xf numFmtId="0" fontId="45" fillId="24" borderId="28" xfId="0" applyFont="1" applyFill="1" applyBorder="1" applyAlignment="1">
      <alignment/>
    </xf>
    <xf numFmtId="0" fontId="19" fillId="32" borderId="0" xfId="0" applyFont="1" applyFill="1" applyAlignment="1">
      <alignment/>
    </xf>
    <xf numFmtId="49" fontId="38" fillId="26" borderId="18" xfId="0" applyNumberFormat="1" applyFont="1" applyFill="1" applyBorder="1" applyAlignment="1">
      <alignment horizontal="center"/>
    </xf>
    <xf numFmtId="4" fontId="37" fillId="26" borderId="13" xfId="0" applyNumberFormat="1" applyFont="1" applyFill="1" applyBorder="1" applyAlignment="1">
      <alignment horizontal="center"/>
    </xf>
    <xf numFmtId="4" fontId="37" fillId="26" borderId="29" xfId="0" applyNumberFormat="1" applyFont="1" applyFill="1" applyBorder="1" applyAlignment="1">
      <alignment horizontal="center"/>
    </xf>
    <xf numFmtId="0" fontId="45" fillId="0" borderId="30" xfId="0" applyNumberFormat="1" applyFont="1" applyFill="1" applyBorder="1" applyAlignment="1">
      <alignment horizontal="left" wrapText="1"/>
    </xf>
    <xf numFmtId="49" fontId="35" fillId="0" borderId="30" xfId="0" applyNumberFormat="1" applyFont="1" applyFill="1" applyBorder="1" applyAlignment="1">
      <alignment horizontal="center"/>
    </xf>
    <xf numFmtId="49" fontId="38" fillId="0" borderId="18" xfId="0" applyNumberFormat="1" applyFont="1" applyFill="1" applyBorder="1" applyAlignment="1">
      <alignment horizontal="center"/>
    </xf>
    <xf numFmtId="4" fontId="37" fillId="0" borderId="13" xfId="0" applyNumberFormat="1" applyFont="1" applyFill="1" applyBorder="1" applyAlignment="1">
      <alignment horizontal="center"/>
    </xf>
    <xf numFmtId="4" fontId="37" fillId="0" borderId="29" xfId="0" applyNumberFormat="1" applyFont="1" applyFill="1" applyBorder="1" applyAlignment="1">
      <alignment horizontal="center"/>
    </xf>
    <xf numFmtId="0" fontId="45" fillId="24" borderId="30" xfId="0" applyFont="1" applyFill="1" applyBorder="1" applyAlignment="1">
      <alignment horizontal="left" wrapText="1"/>
    </xf>
    <xf numFmtId="49" fontId="35" fillId="24" borderId="31" xfId="0" applyNumberFormat="1" applyFont="1" applyFill="1" applyBorder="1" applyAlignment="1">
      <alignment horizontal="center"/>
    </xf>
    <xf numFmtId="49" fontId="38" fillId="24" borderId="18" xfId="0" applyNumberFormat="1" applyFont="1" applyFill="1" applyBorder="1" applyAlignment="1">
      <alignment horizontal="center"/>
    </xf>
    <xf numFmtId="4" fontId="37" fillId="24" borderId="13" xfId="0" applyNumberFormat="1" applyFont="1" applyFill="1" applyBorder="1" applyAlignment="1">
      <alignment horizontal="center"/>
    </xf>
    <xf numFmtId="4" fontId="37" fillId="24" borderId="29" xfId="0" applyNumberFormat="1" applyFont="1" applyFill="1" applyBorder="1" applyAlignment="1">
      <alignment horizontal="center"/>
    </xf>
    <xf numFmtId="49" fontId="38" fillId="29" borderId="18" xfId="0" applyNumberFormat="1" applyFont="1" applyFill="1" applyBorder="1" applyAlignment="1">
      <alignment horizontal="center"/>
    </xf>
    <xf numFmtId="4" fontId="37" fillId="29" borderId="13" xfId="0" applyNumberFormat="1" applyFont="1" applyFill="1" applyBorder="1" applyAlignment="1">
      <alignment horizontal="center"/>
    </xf>
    <xf numFmtId="4" fontId="37" fillId="28" borderId="13" xfId="0" applyNumberFormat="1" applyFont="1" applyFill="1" applyBorder="1" applyAlignment="1">
      <alignment horizontal="center"/>
    </xf>
    <xf numFmtId="4" fontId="37" fillId="29" borderId="29" xfId="0" applyNumberFormat="1" applyFont="1" applyFill="1" applyBorder="1" applyAlignment="1">
      <alignment horizontal="center"/>
    </xf>
    <xf numFmtId="0" fontId="45" fillId="29" borderId="30" xfId="0" applyFont="1" applyFill="1" applyBorder="1" applyAlignment="1">
      <alignment horizontal="left" wrapText="1"/>
    </xf>
    <xf numFmtId="49" fontId="35" fillId="29" borderId="31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49" fontId="38" fillId="0" borderId="31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45" fillId="4" borderId="30" xfId="0" applyFont="1" applyFill="1" applyBorder="1" applyAlignment="1">
      <alignment horizontal="left" wrapText="1"/>
    </xf>
    <xf numFmtId="49" fontId="35" fillId="4" borderId="31" xfId="0" applyNumberFormat="1" applyFont="1" applyFill="1" applyBorder="1" applyAlignment="1">
      <alignment horizontal="center"/>
    </xf>
    <xf numFmtId="49" fontId="38" fillId="4" borderId="18" xfId="0" applyNumberFormat="1" applyFont="1" applyFill="1" applyBorder="1" applyAlignment="1">
      <alignment horizontal="center"/>
    </xf>
    <xf numFmtId="4" fontId="37" fillId="4" borderId="13" xfId="0" applyNumberFormat="1" applyFont="1" applyFill="1" applyBorder="1" applyAlignment="1">
      <alignment horizontal="center"/>
    </xf>
    <xf numFmtId="4" fontId="37" fillId="4" borderId="29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0" xfId="0" applyFont="1" applyBorder="1" applyAlignment="1">
      <alignment horizontal="right"/>
    </xf>
    <xf numFmtId="0" fontId="37" fillId="0" borderId="10" xfId="0" applyFont="1" applyFill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49" fontId="38" fillId="0" borderId="33" xfId="0" applyNumberFormat="1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49" fontId="38" fillId="0" borderId="35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/>
    </xf>
    <xf numFmtId="0" fontId="35" fillId="0" borderId="36" xfId="0" applyFont="1" applyBorder="1" applyAlignment="1">
      <alignment horizontal="center" vertical="top"/>
    </xf>
    <xf numFmtId="0" fontId="38" fillId="0" borderId="32" xfId="0" applyFont="1" applyBorder="1" applyAlignment="1">
      <alignment horizontal="center" vertical="top"/>
    </xf>
    <xf numFmtId="0" fontId="35" fillId="0" borderId="32" xfId="0" applyFont="1" applyBorder="1" applyAlignment="1">
      <alignment horizontal="center" vertical="top"/>
    </xf>
    <xf numFmtId="4" fontId="35" fillId="0" borderId="13" xfId="0" applyNumberFormat="1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/>
    </xf>
    <xf numFmtId="0" fontId="37" fillId="24" borderId="15" xfId="0" applyFont="1" applyFill="1" applyBorder="1" applyAlignment="1">
      <alignment horizontal="left"/>
    </xf>
    <xf numFmtId="49" fontId="37" fillId="24" borderId="33" xfId="0" applyNumberFormat="1" applyFont="1" applyFill="1" applyBorder="1" applyAlignment="1">
      <alignment horizontal="center"/>
    </xf>
    <xf numFmtId="49" fontId="38" fillId="24" borderId="37" xfId="0" applyNumberFormat="1" applyFont="1" applyFill="1" applyBorder="1" applyAlignment="1">
      <alignment horizontal="center"/>
    </xf>
    <xf numFmtId="4" fontId="37" fillId="24" borderId="38" xfId="0" applyNumberFormat="1" applyFont="1" applyFill="1" applyBorder="1" applyAlignment="1">
      <alignment horizontal="center"/>
    </xf>
    <xf numFmtId="4" fontId="37" fillId="24" borderId="39" xfId="0" applyNumberFormat="1" applyFont="1" applyFill="1" applyBorder="1" applyAlignment="1">
      <alignment horizontal="center"/>
    </xf>
    <xf numFmtId="4" fontId="44" fillId="27" borderId="13" xfId="0" applyNumberFormat="1" applyFont="1" applyFill="1" applyBorder="1" applyAlignment="1">
      <alignment horizontal="center"/>
    </xf>
    <xf numFmtId="4" fontId="44" fillId="27" borderId="29" xfId="0" applyNumberFormat="1" applyFont="1" applyFill="1" applyBorder="1" applyAlignment="1">
      <alignment horizontal="center"/>
    </xf>
    <xf numFmtId="0" fontId="35" fillId="0" borderId="15" xfId="0" applyFont="1" applyBorder="1" applyAlignment="1">
      <alignment horizontal="left"/>
    </xf>
    <xf numFmtId="49" fontId="35" fillId="0" borderId="31" xfId="0" applyNumberFormat="1" applyFont="1" applyBorder="1" applyAlignment="1">
      <alignment horizontal="center"/>
    </xf>
    <xf numFmtId="0" fontId="42" fillId="27" borderId="15" xfId="0" applyFont="1" applyFill="1" applyBorder="1" applyAlignment="1">
      <alignment horizontal="left"/>
    </xf>
    <xf numFmtId="49" fontId="42" fillId="27" borderId="31" xfId="0" applyNumberFormat="1" applyFont="1" applyFill="1" applyBorder="1" applyAlignment="1">
      <alignment horizontal="center"/>
    </xf>
    <xf numFmtId="49" fontId="43" fillId="27" borderId="18" xfId="0" applyNumberFormat="1" applyFont="1" applyFill="1" applyBorder="1" applyAlignment="1">
      <alignment horizontal="center"/>
    </xf>
    <xf numFmtId="4" fontId="41" fillId="0" borderId="13" xfId="0" applyNumberFormat="1" applyFont="1" applyFill="1" applyBorder="1" applyAlignment="1">
      <alignment horizontal="center"/>
    </xf>
    <xf numFmtId="0" fontId="35" fillId="26" borderId="15" xfId="0" applyFont="1" applyFill="1" applyBorder="1" applyAlignment="1">
      <alignment horizontal="left"/>
    </xf>
    <xf numFmtId="49" fontId="35" fillId="26" borderId="31" xfId="0" applyNumberFormat="1" applyFont="1" applyFill="1" applyBorder="1" applyAlignment="1">
      <alignment horizontal="center"/>
    </xf>
    <xf numFmtId="0" fontId="35" fillId="25" borderId="40" xfId="0" applyFont="1" applyFill="1" applyBorder="1" applyAlignment="1">
      <alignment horizontal="left"/>
    </xf>
    <xf numFmtId="49" fontId="35" fillId="25" borderId="41" xfId="0" applyNumberFormat="1" applyFont="1" applyFill="1" applyBorder="1" applyAlignment="1">
      <alignment horizontal="center"/>
    </xf>
    <xf numFmtId="49" fontId="38" fillId="33" borderId="18" xfId="0" applyNumberFormat="1" applyFont="1" applyFill="1" applyBorder="1" applyAlignment="1">
      <alignment horizontal="center"/>
    </xf>
    <xf numFmtId="4" fontId="37" fillId="33" borderId="13" xfId="0" applyNumberFormat="1" applyFont="1" applyFill="1" applyBorder="1" applyAlignment="1">
      <alignment horizontal="center"/>
    </xf>
    <xf numFmtId="0" fontId="45" fillId="33" borderId="30" xfId="0" applyNumberFormat="1" applyFont="1" applyFill="1" applyBorder="1" applyAlignment="1">
      <alignment horizontal="left" wrapText="1"/>
    </xf>
    <xf numFmtId="49" fontId="35" fillId="33" borderId="30" xfId="0" applyNumberFormat="1" applyFont="1" applyFill="1" applyBorder="1" applyAlignment="1">
      <alignment horizontal="center"/>
    </xf>
    <xf numFmtId="4" fontId="37" fillId="33" borderId="29" xfId="0" applyNumberFormat="1" applyFont="1" applyFill="1" applyBorder="1" applyAlignment="1">
      <alignment horizontal="center"/>
    </xf>
    <xf numFmtId="4" fontId="37" fillId="25" borderId="13" xfId="0" applyNumberFormat="1" applyFont="1" applyFill="1" applyBorder="1" applyAlignment="1">
      <alignment horizontal="center"/>
    </xf>
    <xf numFmtId="4" fontId="37" fillId="25" borderId="29" xfId="0" applyNumberFormat="1" applyFont="1" applyFill="1" applyBorder="1" applyAlignment="1">
      <alignment horizontal="center"/>
    </xf>
    <xf numFmtId="49" fontId="38" fillId="25" borderId="18" xfId="0" applyNumberFormat="1" applyFont="1" applyFill="1" applyBorder="1" applyAlignment="1">
      <alignment horizontal="center"/>
    </xf>
    <xf numFmtId="4" fontId="37" fillId="27" borderId="29" xfId="0" applyNumberFormat="1" applyFont="1" applyFill="1" applyBorder="1" applyAlignment="1">
      <alignment horizontal="center"/>
    </xf>
    <xf numFmtId="4" fontId="37" fillId="27" borderId="13" xfId="0" applyNumberFormat="1" applyFont="1" applyFill="1" applyBorder="1" applyAlignment="1">
      <alignment horizontal="center"/>
    </xf>
    <xf numFmtId="4" fontId="37" fillId="34" borderId="13" xfId="0" applyNumberFormat="1" applyFont="1" applyFill="1" applyBorder="1" applyAlignment="1">
      <alignment horizontal="center"/>
    </xf>
    <xf numFmtId="0" fontId="46" fillId="26" borderId="30" xfId="0" applyFont="1" applyFill="1" applyBorder="1" applyAlignment="1">
      <alignment horizontal="left" wrapText="1"/>
    </xf>
    <xf numFmtId="0" fontId="45" fillId="25" borderId="31" xfId="0" applyFont="1" applyFill="1" applyBorder="1" applyAlignment="1">
      <alignment horizontal="left"/>
    </xf>
    <xf numFmtId="49" fontId="35" fillId="25" borderId="31" xfId="0" applyNumberFormat="1" applyFont="1" applyFill="1" applyBorder="1" applyAlignment="1">
      <alignment horizontal="center"/>
    </xf>
    <xf numFmtId="0" fontId="45" fillId="27" borderId="31" xfId="0" applyFont="1" applyFill="1" applyBorder="1" applyAlignment="1">
      <alignment horizontal="left"/>
    </xf>
    <xf numFmtId="49" fontId="35" fillId="27" borderId="31" xfId="0" applyNumberFormat="1" applyFont="1" applyFill="1" applyBorder="1" applyAlignment="1">
      <alignment horizontal="center"/>
    </xf>
    <xf numFmtId="49" fontId="38" fillId="27" borderId="18" xfId="0" applyNumberFormat="1" applyFont="1" applyFill="1" applyBorder="1" applyAlignment="1">
      <alignment horizontal="center"/>
    </xf>
    <xf numFmtId="0" fontId="45" fillId="24" borderId="31" xfId="0" applyFont="1" applyFill="1" applyBorder="1" applyAlignment="1">
      <alignment horizontal="left"/>
    </xf>
    <xf numFmtId="0" fontId="46" fillId="26" borderId="31" xfId="0" applyFont="1" applyFill="1" applyBorder="1" applyAlignment="1">
      <alignment horizontal="left" wrapText="1"/>
    </xf>
    <xf numFmtId="0" fontId="45" fillId="31" borderId="31" xfId="0" applyFont="1" applyFill="1" applyBorder="1" applyAlignment="1">
      <alignment horizontal="left" wrapText="1"/>
    </xf>
    <xf numFmtId="49" fontId="35" fillId="34" borderId="31" xfId="0" applyNumberFormat="1" applyFont="1" applyFill="1" applyBorder="1" applyAlignment="1">
      <alignment horizontal="center"/>
    </xf>
    <xf numFmtId="49" fontId="38" fillId="34" borderId="18" xfId="0" applyNumberFormat="1" applyFont="1" applyFill="1" applyBorder="1" applyAlignment="1">
      <alignment horizontal="center"/>
    </xf>
    <xf numFmtId="4" fontId="37" fillId="34" borderId="29" xfId="0" applyNumberFormat="1" applyFont="1" applyFill="1" applyBorder="1" applyAlignment="1">
      <alignment horizontal="center"/>
    </xf>
    <xf numFmtId="0" fontId="45" fillId="24" borderId="31" xfId="0" applyFont="1" applyFill="1" applyBorder="1" applyAlignment="1">
      <alignment horizontal="left" wrapText="1"/>
    </xf>
    <xf numFmtId="4" fontId="37" fillId="30" borderId="13" xfId="0" applyNumberFormat="1" applyFont="1" applyFill="1" applyBorder="1" applyAlignment="1">
      <alignment horizontal="center"/>
    </xf>
    <xf numFmtId="4" fontId="37" fillId="30" borderId="29" xfId="0" applyNumberFormat="1" applyFont="1" applyFill="1" applyBorder="1" applyAlignment="1">
      <alignment horizontal="center"/>
    </xf>
    <xf numFmtId="0" fontId="45" fillId="25" borderId="30" xfId="0" applyFont="1" applyFill="1" applyBorder="1" applyAlignment="1">
      <alignment horizontal="left"/>
    </xf>
    <xf numFmtId="0" fontId="45" fillId="35" borderId="30" xfId="0" applyFont="1" applyFill="1" applyBorder="1" applyAlignment="1">
      <alignment/>
    </xf>
    <xf numFmtId="49" fontId="35" fillId="30" borderId="31" xfId="0" applyNumberFormat="1" applyFont="1" applyFill="1" applyBorder="1" applyAlignment="1">
      <alignment horizontal="center"/>
    </xf>
    <xf numFmtId="49" fontId="38" fillId="30" borderId="18" xfId="0" applyNumberFormat="1" applyFont="1" applyFill="1" applyBorder="1" applyAlignment="1">
      <alignment horizontal="center"/>
    </xf>
    <xf numFmtId="0" fontId="46" fillId="32" borderId="30" xfId="0" applyFont="1" applyFill="1" applyBorder="1" applyAlignment="1">
      <alignment horizontal="left" wrapText="1"/>
    </xf>
    <xf numFmtId="0" fontId="45" fillId="28" borderId="42" xfId="0" applyFont="1" applyFill="1" applyBorder="1" applyAlignment="1">
      <alignment horizontal="left" wrapText="1"/>
    </xf>
    <xf numFmtId="49" fontId="35" fillId="28" borderId="35" xfId="0" applyNumberFormat="1" applyFont="1" applyFill="1" applyBorder="1" applyAlignment="1">
      <alignment horizontal="center"/>
    </xf>
    <xf numFmtId="49" fontId="38" fillId="28" borderId="18" xfId="0" applyNumberFormat="1" applyFont="1" applyFill="1" applyBorder="1" applyAlignment="1">
      <alignment horizontal="center"/>
    </xf>
    <xf numFmtId="4" fontId="37" fillId="28" borderId="29" xfId="0" applyNumberFormat="1" applyFont="1" applyFill="1" applyBorder="1" applyAlignment="1">
      <alignment horizontal="center"/>
    </xf>
    <xf numFmtId="0" fontId="45" fillId="26" borderId="30" xfId="0" applyFont="1" applyFill="1" applyBorder="1" applyAlignment="1">
      <alignment horizontal="left" wrapText="1"/>
    </xf>
    <xf numFmtId="0" fontId="45" fillId="27" borderId="30" xfId="0" applyFont="1" applyFill="1" applyBorder="1" applyAlignment="1">
      <alignment horizontal="left"/>
    </xf>
    <xf numFmtId="49" fontId="47" fillId="26" borderId="31" xfId="0" applyNumberFormat="1" applyFont="1" applyFill="1" applyBorder="1" applyAlignment="1">
      <alignment horizontal="center"/>
    </xf>
    <xf numFmtId="49" fontId="48" fillId="26" borderId="18" xfId="0" applyNumberFormat="1" applyFont="1" applyFill="1" applyBorder="1" applyAlignment="1">
      <alignment horizontal="center"/>
    </xf>
    <xf numFmtId="4" fontId="49" fillId="26" borderId="13" xfId="0" applyNumberFormat="1" applyFont="1" applyFill="1" applyBorder="1" applyAlignment="1">
      <alignment horizontal="center"/>
    </xf>
    <xf numFmtId="4" fontId="44" fillId="25" borderId="13" xfId="0" applyNumberFormat="1" applyFont="1" applyFill="1" applyBorder="1" applyAlignment="1">
      <alignment horizontal="center"/>
    </xf>
    <xf numFmtId="0" fontId="45" fillId="28" borderId="30" xfId="0" applyFont="1" applyFill="1" applyBorder="1" applyAlignment="1">
      <alignment horizontal="left" wrapText="1"/>
    </xf>
    <xf numFmtId="49" fontId="35" fillId="28" borderId="31" xfId="0" applyNumberFormat="1" applyFont="1" applyFill="1" applyBorder="1" applyAlignment="1">
      <alignment horizontal="center"/>
    </xf>
    <xf numFmtId="0" fontId="38" fillId="24" borderId="18" xfId="0" applyFont="1" applyFill="1" applyBorder="1" applyAlignment="1">
      <alignment horizontal="center"/>
    </xf>
    <xf numFmtId="0" fontId="50" fillId="25" borderId="30" xfId="0" applyFont="1" applyFill="1" applyBorder="1" applyAlignment="1">
      <alignment horizontal="left"/>
    </xf>
    <xf numFmtId="49" fontId="42" fillId="25" borderId="31" xfId="0" applyNumberFormat="1" applyFont="1" applyFill="1" applyBorder="1" applyAlignment="1">
      <alignment horizontal="center"/>
    </xf>
    <xf numFmtId="49" fontId="43" fillId="25" borderId="18" xfId="0" applyNumberFormat="1" applyFont="1" applyFill="1" applyBorder="1" applyAlignment="1">
      <alignment horizontal="center"/>
    </xf>
    <xf numFmtId="0" fontId="37" fillId="24" borderId="29" xfId="0" applyFont="1" applyFill="1" applyBorder="1" applyAlignment="1">
      <alignment horizontal="center"/>
    </xf>
    <xf numFmtId="49" fontId="35" fillId="24" borderId="43" xfId="0" applyNumberFormat="1" applyFont="1" applyFill="1" applyBorder="1" applyAlignment="1">
      <alignment horizontal="center"/>
    </xf>
    <xf numFmtId="49" fontId="35" fillId="24" borderId="44" xfId="0" applyNumberFormat="1" applyFont="1" applyFill="1" applyBorder="1" applyAlignment="1">
      <alignment horizontal="center"/>
    </xf>
    <xf numFmtId="49" fontId="35" fillId="24" borderId="45" xfId="0" applyNumberFormat="1" applyFont="1" applyFill="1" applyBorder="1" applyAlignment="1">
      <alignment horizontal="center"/>
    </xf>
    <xf numFmtId="0" fontId="38" fillId="4" borderId="18" xfId="0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/>
    </xf>
    <xf numFmtId="0" fontId="45" fillId="24" borderId="46" xfId="0" applyFont="1" applyFill="1" applyBorder="1" applyAlignment="1">
      <alignment horizontal="left" wrapText="1"/>
    </xf>
    <xf numFmtId="0" fontId="45" fillId="24" borderId="47" xfId="0" applyFont="1" applyFill="1" applyBorder="1" applyAlignment="1">
      <alignment horizontal="left" wrapText="1"/>
    </xf>
    <xf numFmtId="0" fontId="45" fillId="24" borderId="48" xfId="0" applyFont="1" applyFill="1" applyBorder="1" applyAlignment="1">
      <alignment horizontal="left" wrapText="1"/>
    </xf>
    <xf numFmtId="0" fontId="45" fillId="24" borderId="16" xfId="0" applyFont="1" applyFill="1" applyBorder="1" applyAlignment="1">
      <alignment/>
    </xf>
    <xf numFmtId="49" fontId="35" fillId="24" borderId="41" xfId="0" applyNumberFormat="1" applyFont="1" applyFill="1" applyBorder="1" applyAlignment="1">
      <alignment horizontal="center"/>
    </xf>
    <xf numFmtId="0" fontId="45" fillId="30" borderId="30" xfId="0" applyFont="1" applyFill="1" applyBorder="1" applyAlignment="1">
      <alignment horizontal="left" wrapText="1"/>
    </xf>
    <xf numFmtId="0" fontId="45" fillId="29" borderId="42" xfId="0" applyFont="1" applyFill="1" applyBorder="1" applyAlignment="1">
      <alignment horizontal="left" wrapText="1"/>
    </xf>
    <xf numFmtId="49" fontId="35" fillId="29" borderId="35" xfId="0" applyNumberFormat="1" applyFont="1" applyFill="1" applyBorder="1" applyAlignment="1">
      <alignment horizontal="center"/>
    </xf>
    <xf numFmtId="0" fontId="45" fillId="4" borderId="35" xfId="0" applyFont="1" applyFill="1" applyBorder="1" applyAlignment="1">
      <alignment horizontal="left" wrapText="1"/>
    </xf>
    <xf numFmtId="0" fontId="38" fillId="28" borderId="18" xfId="0" applyFont="1" applyFill="1" applyBorder="1" applyAlignment="1">
      <alignment horizontal="center"/>
    </xf>
    <xf numFmtId="0" fontId="45" fillId="26" borderId="42" xfId="0" applyFont="1" applyFill="1" applyBorder="1" applyAlignment="1">
      <alignment horizontal="left" wrapText="1"/>
    </xf>
    <xf numFmtId="49" fontId="35" fillId="26" borderId="34" xfId="0" applyNumberFormat="1" applyFont="1" applyFill="1" applyBorder="1" applyAlignment="1">
      <alignment horizontal="center"/>
    </xf>
    <xf numFmtId="4" fontId="27" fillId="0" borderId="15" xfId="0" applyNumberFormat="1" applyFont="1" applyFill="1" applyBorder="1" applyAlignment="1">
      <alignment horizontal="center"/>
    </xf>
    <xf numFmtId="4" fontId="27" fillId="0" borderId="17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/>
    </xf>
    <xf numFmtId="4" fontId="27" fillId="0" borderId="19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wrapText="1"/>
    </xf>
    <xf numFmtId="49" fontId="28" fillId="0" borderId="49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4" fontId="27" fillId="0" borderId="13" xfId="0" applyNumberFormat="1" applyFont="1" applyFill="1" applyBorder="1" applyAlignment="1">
      <alignment horizontal="center"/>
    </xf>
    <xf numFmtId="4" fontId="27" fillId="24" borderId="13" xfId="0" applyNumberFormat="1" applyFont="1" applyFill="1" applyBorder="1" applyAlignment="1">
      <alignment horizontal="center"/>
    </xf>
    <xf numFmtId="4" fontId="27" fillId="0" borderId="50" xfId="0" applyNumberFormat="1" applyFont="1" applyFill="1" applyBorder="1" applyAlignment="1">
      <alignment horizontal="center"/>
    </xf>
    <xf numFmtId="2" fontId="29" fillId="0" borderId="15" xfId="0" applyNumberFormat="1" applyFont="1" applyFill="1" applyBorder="1" applyAlignment="1">
      <alignment wrapText="1"/>
    </xf>
    <xf numFmtId="2" fontId="29" fillId="0" borderId="17" xfId="0" applyNumberFormat="1" applyFont="1" applyFill="1" applyBorder="1" applyAlignment="1">
      <alignment wrapText="1"/>
    </xf>
    <xf numFmtId="2" fontId="29" fillId="0" borderId="19" xfId="0" applyNumberFormat="1" applyFont="1" applyFill="1" applyBorder="1" applyAlignment="1">
      <alignment wrapText="1"/>
    </xf>
    <xf numFmtId="49" fontId="28" fillId="0" borderId="51" xfId="0" applyNumberFormat="1" applyFont="1" applyFill="1" applyBorder="1" applyAlignment="1">
      <alignment horizontal="center"/>
    </xf>
    <xf numFmtId="49" fontId="28" fillId="0" borderId="17" xfId="0" applyNumberFormat="1" applyFont="1" applyFill="1" applyBorder="1" applyAlignment="1">
      <alignment horizontal="center"/>
    </xf>
    <xf numFmtId="49" fontId="28" fillId="0" borderId="18" xfId="0" applyNumberFormat="1" applyFont="1" applyFill="1" applyBorder="1" applyAlignment="1">
      <alignment horizontal="center"/>
    </xf>
    <xf numFmtId="49" fontId="27" fillId="0" borderId="15" xfId="0" applyNumberFormat="1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/>
    </xf>
    <xf numFmtId="4" fontId="27" fillId="0" borderId="29" xfId="0" applyNumberFormat="1" applyFont="1" applyFill="1" applyBorder="1" applyAlignment="1">
      <alignment horizontal="center"/>
    </xf>
    <xf numFmtId="0" fontId="29" fillId="24" borderId="40" xfId="0" applyFont="1" applyFill="1" applyBorder="1" applyAlignment="1">
      <alignment horizontal="left" wrapText="1"/>
    </xf>
    <xf numFmtId="49" fontId="28" fillId="0" borderId="52" xfId="0" applyNumberFormat="1" applyFont="1" applyFill="1" applyBorder="1" applyAlignment="1">
      <alignment horizontal="center"/>
    </xf>
    <xf numFmtId="49" fontId="27" fillId="24" borderId="53" xfId="0" applyNumberFormat="1" applyFont="1" applyFill="1" applyBorder="1" applyAlignment="1">
      <alignment horizontal="center"/>
    </xf>
    <xf numFmtId="4" fontId="27" fillId="0" borderId="15" xfId="0" applyNumberFormat="1" applyFont="1" applyBorder="1" applyAlignment="1">
      <alignment horizontal="center"/>
    </xf>
    <xf numFmtId="0" fontId="29" fillId="0" borderId="15" xfId="0" applyFont="1" applyFill="1" applyBorder="1" applyAlignment="1">
      <alignment wrapText="1"/>
    </xf>
    <xf numFmtId="2" fontId="29" fillId="0" borderId="29" xfId="0" applyNumberFormat="1" applyFont="1" applyFill="1" applyBorder="1" applyAlignment="1">
      <alignment wrapText="1"/>
    </xf>
    <xf numFmtId="0" fontId="29" fillId="0" borderId="29" xfId="0" applyFont="1" applyFill="1" applyBorder="1" applyAlignment="1">
      <alignment horizontal="left" wrapText="1"/>
    </xf>
    <xf numFmtId="0" fontId="29" fillId="0" borderId="15" xfId="0" applyFont="1" applyFill="1" applyBorder="1" applyAlignment="1">
      <alignment horizontal="left" wrapText="1"/>
    </xf>
    <xf numFmtId="0" fontId="29" fillId="0" borderId="17" xfId="0" applyFont="1" applyFill="1" applyBorder="1" applyAlignment="1">
      <alignment horizontal="left" wrapText="1"/>
    </xf>
    <xf numFmtId="0" fontId="29" fillId="0" borderId="19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8" fillId="0" borderId="18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/>
    </xf>
    <xf numFmtId="0" fontId="19" fillId="0" borderId="32" xfId="0" applyFont="1" applyBorder="1" applyAlignment="1">
      <alignment horizontal="center" vertical="top"/>
    </xf>
    <xf numFmtId="0" fontId="19" fillId="0" borderId="40" xfId="0" applyFont="1" applyBorder="1" applyAlignment="1">
      <alignment horizontal="center" vertical="top"/>
    </xf>
    <xf numFmtId="0" fontId="26" fillId="24" borderId="15" xfId="0" applyFont="1" applyFill="1" applyBorder="1" applyAlignment="1">
      <alignment/>
    </xf>
    <xf numFmtId="49" fontId="24" fillId="24" borderId="54" xfId="0" applyNumberFormat="1" applyFont="1" applyFill="1" applyBorder="1" applyAlignment="1">
      <alignment horizontal="center"/>
    </xf>
    <xf numFmtId="49" fontId="24" fillId="24" borderId="38" xfId="0" applyNumberFormat="1" applyFont="1" applyFill="1" applyBorder="1" applyAlignment="1">
      <alignment horizontal="center"/>
    </xf>
    <xf numFmtId="4" fontId="26" fillId="24" borderId="38" xfId="0" applyNumberFormat="1" applyFont="1" applyFill="1" applyBorder="1" applyAlignment="1">
      <alignment horizontal="center"/>
    </xf>
    <xf numFmtId="0" fontId="27" fillId="0" borderId="15" xfId="0" applyFont="1" applyBorder="1" applyAlignment="1">
      <alignment/>
    </xf>
    <xf numFmtId="49" fontId="28" fillId="0" borderId="52" xfId="0" applyNumberFormat="1" applyFont="1" applyBorder="1" applyAlignment="1">
      <alignment horizontal="center"/>
    </xf>
    <xf numFmtId="49" fontId="28" fillId="0" borderId="13" xfId="0" applyNumberFormat="1" applyFont="1" applyFill="1" applyBorder="1" applyAlignment="1">
      <alignment horizontal="center"/>
    </xf>
    <xf numFmtId="4" fontId="26" fillId="24" borderId="39" xfId="0" applyNumberFormat="1" applyFont="1" applyFill="1" applyBorder="1" applyAlignment="1">
      <alignment horizontal="center"/>
    </xf>
    <xf numFmtId="49" fontId="27" fillId="24" borderId="13" xfId="0" applyNumberFormat="1" applyFont="1" applyFill="1" applyBorder="1" applyAlignment="1">
      <alignment horizontal="center"/>
    </xf>
    <xf numFmtId="0" fontId="29" fillId="0" borderId="29" xfId="0" applyFont="1" applyFill="1" applyBorder="1" applyAlignment="1">
      <alignment wrapText="1"/>
    </xf>
    <xf numFmtId="0" fontId="29" fillId="24" borderId="15" xfId="0" applyFont="1" applyFill="1" applyBorder="1" applyAlignment="1">
      <alignment horizontal="left" wrapText="1"/>
    </xf>
    <xf numFmtId="49" fontId="28" fillId="24" borderId="52" xfId="0" applyNumberFormat="1" applyFont="1" applyFill="1" applyBorder="1" applyAlignment="1">
      <alignment horizontal="center"/>
    </xf>
    <xf numFmtId="4" fontId="27" fillId="24" borderId="15" xfId="0" applyNumberFormat="1" applyFont="1" applyFill="1" applyBorder="1" applyAlignment="1">
      <alignment horizontal="center"/>
    </xf>
    <xf numFmtId="0" fontId="29" fillId="24" borderId="15" xfId="0" applyFont="1" applyFill="1" applyBorder="1" applyAlignment="1">
      <alignment wrapText="1"/>
    </xf>
    <xf numFmtId="49" fontId="28" fillId="24" borderId="55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49" fontId="24" fillId="0" borderId="56" xfId="0" applyNumberFormat="1" applyFont="1" applyFill="1" applyBorder="1" applyAlignment="1">
      <alignment horizontal="center"/>
    </xf>
    <xf numFmtId="49" fontId="24" fillId="0" borderId="57" xfId="0" applyNumberFormat="1" applyFont="1" applyFill="1" applyBorder="1" applyAlignment="1">
      <alignment horizontal="center"/>
    </xf>
    <xf numFmtId="49" fontId="24" fillId="0" borderId="58" xfId="0" applyNumberFormat="1" applyFont="1" applyFill="1" applyBorder="1" applyAlignment="1">
      <alignment horizontal="center"/>
    </xf>
    <xf numFmtId="49" fontId="24" fillId="0" borderId="59" xfId="0" applyNumberFormat="1" applyFont="1" applyFill="1" applyBorder="1" applyAlignment="1">
      <alignment horizontal="center"/>
    </xf>
    <xf numFmtId="4" fontId="26" fillId="24" borderId="59" xfId="0" applyNumberFormat="1" applyFont="1" applyFill="1" applyBorder="1" applyAlignment="1">
      <alignment horizontal="center"/>
    </xf>
    <xf numFmtId="4" fontId="26" fillId="24" borderId="57" xfId="0" applyNumberFormat="1" applyFont="1" applyFill="1" applyBorder="1" applyAlignment="1">
      <alignment horizontal="center"/>
    </xf>
    <xf numFmtId="4" fontId="26" fillId="24" borderId="58" xfId="0" applyNumberFormat="1" applyFont="1" applyFill="1" applyBorder="1" applyAlignment="1">
      <alignment horizontal="center"/>
    </xf>
    <xf numFmtId="4" fontId="26" fillId="0" borderId="59" xfId="0" applyNumberFormat="1" applyFont="1" applyFill="1" applyBorder="1" applyAlignment="1">
      <alignment horizontal="center"/>
    </xf>
    <xf numFmtId="4" fontId="26" fillId="0" borderId="57" xfId="0" applyNumberFormat="1" applyFont="1" applyFill="1" applyBorder="1" applyAlignment="1">
      <alignment horizontal="center"/>
    </xf>
    <xf numFmtId="4" fontId="26" fillId="0" borderId="58" xfId="0" applyNumberFormat="1" applyFont="1" applyFill="1" applyBorder="1" applyAlignment="1">
      <alignment horizontal="center"/>
    </xf>
    <xf numFmtId="4" fontId="26" fillId="0" borderId="60" xfId="0" applyNumberFormat="1" applyFont="1" applyFill="1" applyBorder="1" applyAlignment="1">
      <alignment horizontal="center"/>
    </xf>
    <xf numFmtId="0" fontId="19" fillId="0" borderId="61" xfId="0" applyFont="1" applyFill="1" applyBorder="1" applyAlignment="1">
      <alignment vertical="center" wrapText="1"/>
    </xf>
    <xf numFmtId="49" fontId="19" fillId="0" borderId="62" xfId="0" applyNumberFormat="1" applyFont="1" applyFill="1" applyBorder="1" applyAlignment="1">
      <alignment horizontal="center"/>
    </xf>
    <xf numFmtId="49" fontId="19" fillId="0" borderId="63" xfId="0" applyNumberFormat="1" applyFont="1" applyFill="1" applyBorder="1" applyAlignment="1">
      <alignment horizontal="center"/>
    </xf>
    <xf numFmtId="4" fontId="34" fillId="0" borderId="63" xfId="0" applyNumberFormat="1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4" fontId="19" fillId="0" borderId="64" xfId="0" applyNumberFormat="1" applyFont="1" applyFill="1" applyBorder="1" applyAlignment="1">
      <alignment horizontal="center"/>
    </xf>
    <xf numFmtId="4" fontId="19" fillId="0" borderId="29" xfId="0" applyNumberFormat="1" applyFont="1" applyFill="1" applyBorder="1" applyAlignment="1">
      <alignment horizontal="center"/>
    </xf>
    <xf numFmtId="0" fontId="19" fillId="0" borderId="65" xfId="0" applyFont="1" applyFill="1" applyBorder="1" applyAlignment="1">
      <alignment/>
    </xf>
    <xf numFmtId="49" fontId="19" fillId="0" borderId="52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28" fillId="0" borderId="46" xfId="0" applyNumberFormat="1" applyFont="1" applyFill="1" applyBorder="1" applyAlignment="1">
      <alignment horizontal="center"/>
    </xf>
    <xf numFmtId="49" fontId="28" fillId="0" borderId="47" xfId="0" applyNumberFormat="1" applyFont="1" applyFill="1" applyBorder="1" applyAlignment="1">
      <alignment horizontal="center"/>
    </xf>
    <xf numFmtId="49" fontId="28" fillId="0" borderId="48" xfId="0" applyNumberFormat="1" applyFont="1" applyFill="1" applyBorder="1" applyAlignment="1">
      <alignment horizontal="center"/>
    </xf>
    <xf numFmtId="49" fontId="27" fillId="24" borderId="18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66" xfId="0" applyFont="1" applyBorder="1" applyAlignment="1">
      <alignment horizontal="left" wrapText="1"/>
    </xf>
    <xf numFmtId="49" fontId="19" fillId="0" borderId="54" xfId="0" applyNumberFormat="1" applyFont="1" applyBorder="1" applyAlignment="1">
      <alignment horizontal="center"/>
    </xf>
    <xf numFmtId="49" fontId="19" fillId="0" borderId="38" xfId="0" applyNumberFormat="1" applyFont="1" applyFill="1" applyBorder="1" applyAlignment="1">
      <alignment horizontal="center"/>
    </xf>
    <xf numFmtId="4" fontId="19" fillId="0" borderId="38" xfId="0" applyNumberFormat="1" applyFont="1" applyFill="1" applyBorder="1" applyAlignment="1">
      <alignment horizontal="center"/>
    </xf>
    <xf numFmtId="4" fontId="19" fillId="0" borderId="39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49" fontId="19" fillId="0" borderId="52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4" fontId="19" fillId="0" borderId="32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64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63" xfId="0" applyFont="1" applyFill="1" applyBorder="1" applyAlignment="1">
      <alignment horizontal="center"/>
    </xf>
    <xf numFmtId="0" fontId="20" fillId="0" borderId="66" xfId="0" applyFont="1" applyBorder="1" applyAlignment="1">
      <alignment horizontal="center"/>
    </xf>
    <xf numFmtId="4" fontId="19" fillId="0" borderId="63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top"/>
    </xf>
    <xf numFmtId="0" fontId="46" fillId="0" borderId="30" xfId="0" applyFont="1" applyFill="1" applyBorder="1" applyAlignment="1">
      <alignment horizontal="left" wrapText="1"/>
    </xf>
    <xf numFmtId="49" fontId="35" fillId="0" borderId="3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01"/>
  <sheetViews>
    <sheetView tabSelected="1" view="pageBreakPreview" zoomScale="50" zoomScaleSheetLayoutView="50" zoomScalePageLayoutView="0" workbookViewId="0" topLeftCell="A39">
      <selection activeCell="CN44" sqref="CN44:DC44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72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72" customFormat="1" ht="24.75" customHeight="1">
      <c r="BH1" s="115" t="s">
        <v>64</v>
      </c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</row>
    <row r="2" spans="86:107" s="72" customFormat="1" ht="16.5" customHeight="1"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</row>
    <row r="3" spans="1:102" s="72" customFormat="1" ht="44.25" customHeight="1">
      <c r="A3" s="119" t="s">
        <v>102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</row>
    <row r="4" spans="1:107" s="72" customFormat="1" ht="18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K4" s="75"/>
      <c r="CL4" s="75"/>
      <c r="CM4" s="76"/>
      <c r="CN4" s="120" t="s">
        <v>103</v>
      </c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</row>
    <row r="5" spans="90:107" s="72" customFormat="1" ht="34.5" customHeight="1">
      <c r="CL5" s="77" t="s">
        <v>104</v>
      </c>
      <c r="CN5" s="121" t="s">
        <v>105</v>
      </c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</row>
    <row r="6" spans="30:107" s="72" customFormat="1" ht="33.75" customHeight="1">
      <c r="AD6" s="79"/>
      <c r="AE6" s="79"/>
      <c r="AF6" s="79"/>
      <c r="AG6" s="79"/>
      <c r="AH6" s="80" t="s">
        <v>106</v>
      </c>
      <c r="AI6" s="79"/>
      <c r="AJ6" s="116" t="s">
        <v>244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>
        <v>201</v>
      </c>
      <c r="BB6" s="117"/>
      <c r="BC6" s="117"/>
      <c r="BD6" s="117"/>
      <c r="BE6" s="117"/>
      <c r="BF6" s="118">
        <v>9</v>
      </c>
      <c r="BG6" s="118"/>
      <c r="BH6" s="79"/>
      <c r="BI6" s="79" t="s">
        <v>107</v>
      </c>
      <c r="BJ6" s="79"/>
      <c r="BK6" s="79"/>
      <c r="BL6" s="79"/>
      <c r="BM6" s="79"/>
      <c r="CL6" s="77" t="s">
        <v>108</v>
      </c>
      <c r="CN6" s="108" t="s">
        <v>245</v>
      </c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</row>
    <row r="7" spans="1:107" s="81" customFormat="1" ht="40.5" customHeight="1">
      <c r="A7" s="81" t="s">
        <v>109</v>
      </c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107" t="s">
        <v>110</v>
      </c>
      <c r="CE7" s="107"/>
      <c r="CF7" s="107"/>
      <c r="CG7" s="107"/>
      <c r="CH7" s="107"/>
      <c r="CI7" s="107"/>
      <c r="CJ7" s="107"/>
      <c r="CK7" s="107"/>
      <c r="CL7" s="107"/>
      <c r="CM7" s="107"/>
      <c r="CN7" s="108" t="s">
        <v>111</v>
      </c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</row>
    <row r="8" spans="1:107" s="81" customFormat="1" ht="21" customHeight="1">
      <c r="A8" s="81" t="s">
        <v>112</v>
      </c>
      <c r="S8" s="123" t="s">
        <v>113</v>
      </c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CD8" s="107" t="s">
        <v>114</v>
      </c>
      <c r="CE8" s="107"/>
      <c r="CF8" s="107"/>
      <c r="CG8" s="107"/>
      <c r="CH8" s="107"/>
      <c r="CI8" s="107"/>
      <c r="CJ8" s="107"/>
      <c r="CK8" s="107"/>
      <c r="CL8" s="107"/>
      <c r="CM8" s="107"/>
      <c r="CN8" s="124" t="s">
        <v>115</v>
      </c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</row>
    <row r="9" spans="1:107" s="81" customFormat="1" ht="20.25" customHeight="1">
      <c r="A9" s="109" t="s">
        <v>116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CE9" s="107" t="s">
        <v>146</v>
      </c>
      <c r="CF9" s="107"/>
      <c r="CG9" s="107"/>
      <c r="CH9" s="107"/>
      <c r="CI9" s="107"/>
      <c r="CJ9" s="107"/>
      <c r="CK9" s="107"/>
      <c r="CL9" s="107"/>
      <c r="CM9" s="107"/>
      <c r="CN9" s="108" t="s">
        <v>147</v>
      </c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</row>
    <row r="10" spans="1:107" s="81" customFormat="1" ht="19.5" customHeight="1">
      <c r="A10" s="81" t="s">
        <v>206</v>
      </c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</row>
    <row r="11" spans="1:107" s="81" customFormat="1" ht="20.25" customHeight="1">
      <c r="A11" s="81" t="s">
        <v>117</v>
      </c>
      <c r="CL11" s="83"/>
      <c r="CN11" s="122">
        <v>383</v>
      </c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</row>
    <row r="12" s="81" customFormat="1" ht="25.5"/>
    <row r="13" spans="1:107" s="72" customFormat="1" ht="27.75">
      <c r="A13" s="125" t="s">
        <v>118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</row>
    <row r="14" s="72" customFormat="1" ht="60" customHeight="1"/>
    <row r="15" spans="1:107" s="72" customFormat="1" ht="116.25" customHeight="1">
      <c r="A15" s="126" t="s">
        <v>119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7" t="s">
        <v>120</v>
      </c>
      <c r="AG15" s="127"/>
      <c r="AH15" s="127"/>
      <c r="AI15" s="127"/>
      <c r="AJ15" s="127"/>
      <c r="AK15" s="127"/>
      <c r="AL15" s="128" t="s">
        <v>121</v>
      </c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7" t="s">
        <v>122</v>
      </c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 t="s">
        <v>123</v>
      </c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 t="s">
        <v>124</v>
      </c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</row>
    <row r="16" spans="1:107" s="72" customFormat="1" ht="25.5">
      <c r="A16" s="129">
        <v>1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30">
        <v>2</v>
      </c>
      <c r="AG16" s="130"/>
      <c r="AH16" s="130"/>
      <c r="AI16" s="130"/>
      <c r="AJ16" s="130"/>
      <c r="AK16" s="130"/>
      <c r="AL16" s="131">
        <v>3</v>
      </c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2">
        <v>4</v>
      </c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>
        <v>5</v>
      </c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>
        <v>6</v>
      </c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</row>
    <row r="17" spans="1:107" s="78" customFormat="1" ht="36" customHeight="1">
      <c r="A17" s="135" t="s">
        <v>125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6" t="s">
        <v>126</v>
      </c>
      <c r="AG17" s="136"/>
      <c r="AH17" s="136"/>
      <c r="AI17" s="136"/>
      <c r="AJ17" s="136"/>
      <c r="AK17" s="136"/>
      <c r="AL17" s="137" t="s">
        <v>127</v>
      </c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8">
        <f>BB19+BB62</f>
        <v>9359800</v>
      </c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>
        <f>BX19+BX62</f>
        <v>2721412.05</v>
      </c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9">
        <f>SUM(BB17-BX17)</f>
        <v>6638387.95</v>
      </c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</row>
    <row r="18" spans="1:107" s="72" customFormat="1" ht="30" customHeight="1">
      <c r="A18" s="142" t="s">
        <v>128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3"/>
      <c r="AG18" s="143"/>
      <c r="AH18" s="143"/>
      <c r="AI18" s="143"/>
      <c r="AJ18" s="143"/>
      <c r="AK18" s="14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</row>
    <row r="19" spans="1:107" s="65" customFormat="1" ht="38.25" customHeight="1">
      <c r="A19" s="144" t="s">
        <v>129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5" t="s">
        <v>126</v>
      </c>
      <c r="AG19" s="145"/>
      <c r="AH19" s="145"/>
      <c r="AI19" s="145"/>
      <c r="AJ19" s="145"/>
      <c r="AK19" s="145"/>
      <c r="AL19" s="146" t="s">
        <v>130</v>
      </c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0">
        <f>BB20+BB26+BB31+BB46+BB50+BB57+BB54</f>
        <v>6098000</v>
      </c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>
        <f>BX20+BX26+BX31+BX46+BX50+BX57</f>
        <v>1226248.9000000001</v>
      </c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1">
        <f>BB19-BX19</f>
        <v>4871751.1</v>
      </c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</row>
    <row r="20" spans="1:107" s="64" customFormat="1" ht="33" customHeight="1">
      <c r="A20" s="148" t="s">
        <v>131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9" t="s">
        <v>126</v>
      </c>
      <c r="AG20" s="149"/>
      <c r="AH20" s="149"/>
      <c r="AI20" s="149"/>
      <c r="AJ20" s="149"/>
      <c r="AK20" s="149"/>
      <c r="AL20" s="88" t="s">
        <v>132</v>
      </c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9">
        <f>BB21</f>
        <v>624300</v>
      </c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>
        <f>BX21</f>
        <v>125902.51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90">
        <f>BB20-BX20</f>
        <v>498397.49</v>
      </c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</row>
    <row r="21" spans="1:107" s="4" customFormat="1" ht="44.25" customHeight="1">
      <c r="A21" s="150" t="s">
        <v>133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1" t="s">
        <v>126</v>
      </c>
      <c r="AG21" s="151"/>
      <c r="AH21" s="151"/>
      <c r="AI21" s="151"/>
      <c r="AJ21" s="151"/>
      <c r="AK21" s="151"/>
      <c r="AL21" s="159" t="s">
        <v>139</v>
      </c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7">
        <f>BB22</f>
        <v>624300</v>
      </c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>
        <f>BX22+BX25</f>
        <v>125902.51</v>
      </c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8">
        <f>SUM(CN20)</f>
        <v>498397.49</v>
      </c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</row>
    <row r="22" spans="1:115" s="2" customFormat="1" ht="195" customHeight="1">
      <c r="A22" s="154" t="s">
        <v>140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5" t="s">
        <v>126</v>
      </c>
      <c r="AG22" s="155"/>
      <c r="AH22" s="155"/>
      <c r="AI22" s="155"/>
      <c r="AJ22" s="155"/>
      <c r="AK22" s="155"/>
      <c r="AL22" s="152" t="s">
        <v>141</v>
      </c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3">
        <v>624300</v>
      </c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>
        <f>BX23+BX24</f>
        <v>125894.95</v>
      </c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6">
        <f>BB22-BX22</f>
        <v>498405.05</v>
      </c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K22" s="2">
        <f>BB17-стр2!AT8</f>
        <v>-571618.9900000002</v>
      </c>
    </row>
    <row r="23" spans="1:107" s="5" customFormat="1" ht="219.75" customHeight="1" thickBot="1">
      <c r="A23" s="91" t="s">
        <v>208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2" t="s">
        <v>126</v>
      </c>
      <c r="AG23" s="92"/>
      <c r="AH23" s="92"/>
      <c r="AI23" s="92"/>
      <c r="AJ23" s="92"/>
      <c r="AK23" s="92"/>
      <c r="AL23" s="93" t="s">
        <v>142</v>
      </c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4" t="s">
        <v>143</v>
      </c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>
        <v>127062.98</v>
      </c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5">
        <f>-BX23</f>
        <v>-127062.98</v>
      </c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</row>
    <row r="24" spans="1:107" s="5" customFormat="1" ht="227.25" customHeight="1" thickBot="1">
      <c r="A24" s="91" t="s">
        <v>208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2" t="s">
        <v>126</v>
      </c>
      <c r="AG24" s="92"/>
      <c r="AH24" s="92"/>
      <c r="AI24" s="92"/>
      <c r="AJ24" s="92"/>
      <c r="AK24" s="92"/>
      <c r="AL24" s="93" t="s">
        <v>227</v>
      </c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4" t="s">
        <v>143</v>
      </c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>
        <v>-1168.03</v>
      </c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5">
        <f>-BX24</f>
        <v>1168.03</v>
      </c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</row>
    <row r="25" spans="1:107" s="5" customFormat="1" ht="227.25" customHeight="1" thickBot="1">
      <c r="A25" s="91" t="s">
        <v>232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2" t="s">
        <v>126</v>
      </c>
      <c r="AG25" s="92"/>
      <c r="AH25" s="92"/>
      <c r="AI25" s="92"/>
      <c r="AJ25" s="92"/>
      <c r="AK25" s="92"/>
      <c r="AL25" s="93" t="s">
        <v>231</v>
      </c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4" t="s">
        <v>143</v>
      </c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>
        <v>7.56</v>
      </c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5">
        <f>-BX25</f>
        <v>-7.56</v>
      </c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</row>
    <row r="26" spans="1:107" s="67" customFormat="1" ht="48" customHeight="1">
      <c r="A26" s="166" t="s">
        <v>144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7" t="s">
        <v>126</v>
      </c>
      <c r="AG26" s="167"/>
      <c r="AH26" s="167"/>
      <c r="AI26" s="167"/>
      <c r="AJ26" s="167"/>
      <c r="AK26" s="167"/>
      <c r="AL26" s="168" t="s">
        <v>145</v>
      </c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1">
        <f>BB27</f>
        <v>776700</v>
      </c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03">
        <f>BX27</f>
        <v>606112.8</v>
      </c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60">
        <f>BB26-BX26</f>
        <v>170587.19999999995</v>
      </c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</row>
    <row r="27" spans="1:107" s="2" customFormat="1" ht="38.25" customHeight="1">
      <c r="A27" s="164" t="s">
        <v>148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5" t="s">
        <v>126</v>
      </c>
      <c r="AG27" s="165"/>
      <c r="AH27" s="165"/>
      <c r="AI27" s="165"/>
      <c r="AJ27" s="165"/>
      <c r="AK27" s="165"/>
      <c r="AL27" s="159" t="s">
        <v>149</v>
      </c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7">
        <f>BB28</f>
        <v>776700</v>
      </c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>
        <f>BX28</f>
        <v>606112.8</v>
      </c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8">
        <f>BB27-BX27</f>
        <v>170587.19999999995</v>
      </c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</row>
    <row r="28" spans="1:107" s="3" customFormat="1" ht="40.5" customHeight="1">
      <c r="A28" s="169" t="s">
        <v>148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97" t="s">
        <v>126</v>
      </c>
      <c r="AG28" s="97"/>
      <c r="AH28" s="97"/>
      <c r="AI28" s="97"/>
      <c r="AJ28" s="97"/>
      <c r="AK28" s="97"/>
      <c r="AL28" s="98" t="s">
        <v>150</v>
      </c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9">
        <v>776700</v>
      </c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>
        <f>BX29+BX30</f>
        <v>606112.8</v>
      </c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100">
        <f>BB28-BX28</f>
        <v>170587.19999999995</v>
      </c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</row>
    <row r="29" spans="1:107" s="64" customFormat="1" ht="147" customHeight="1">
      <c r="A29" s="170" t="s">
        <v>151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49" t="s">
        <v>126</v>
      </c>
      <c r="AG29" s="149"/>
      <c r="AH29" s="149"/>
      <c r="AI29" s="149"/>
      <c r="AJ29" s="149"/>
      <c r="AK29" s="149"/>
      <c r="AL29" s="88" t="s">
        <v>152</v>
      </c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9" t="s">
        <v>143</v>
      </c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>
        <v>605712.8</v>
      </c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90">
        <f>-BX29</f>
        <v>-605712.8</v>
      </c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</row>
    <row r="30" spans="1:107" s="64" customFormat="1" ht="147" customHeight="1">
      <c r="A30" s="170" t="s">
        <v>247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49" t="s">
        <v>126</v>
      </c>
      <c r="AG30" s="149"/>
      <c r="AH30" s="149"/>
      <c r="AI30" s="149"/>
      <c r="AJ30" s="149"/>
      <c r="AK30" s="149"/>
      <c r="AL30" s="88" t="s">
        <v>246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9" t="s">
        <v>143</v>
      </c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>
        <v>400</v>
      </c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90">
        <f>-BX30</f>
        <v>-400</v>
      </c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</row>
    <row r="31" spans="1:107" s="66" customFormat="1" ht="27" customHeight="1">
      <c r="A31" s="166" t="s">
        <v>153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7" t="s">
        <v>126</v>
      </c>
      <c r="AG31" s="167"/>
      <c r="AH31" s="167"/>
      <c r="AI31" s="167"/>
      <c r="AJ31" s="167"/>
      <c r="AK31" s="167"/>
      <c r="AL31" s="168" t="s">
        <v>154</v>
      </c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1">
        <f>BB32+BB36</f>
        <v>4437500</v>
      </c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>
        <f>BX32+BX36</f>
        <v>422067.89</v>
      </c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0">
        <f>BB31-BX31</f>
        <v>4015432.11</v>
      </c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</row>
    <row r="32" spans="1:120" s="69" customFormat="1" ht="28.5" customHeight="1">
      <c r="A32" s="171" t="s">
        <v>155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2" t="s">
        <v>126</v>
      </c>
      <c r="AG32" s="172"/>
      <c r="AH32" s="172"/>
      <c r="AI32" s="172"/>
      <c r="AJ32" s="172"/>
      <c r="AK32" s="172"/>
      <c r="AL32" s="173" t="s">
        <v>156</v>
      </c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62">
        <f>BB33</f>
        <v>405400</v>
      </c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>
        <f>BX33</f>
        <v>5175.84</v>
      </c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74">
        <f>CN33</f>
        <v>400224.16</v>
      </c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O32" s="70"/>
      <c r="DP32" s="70"/>
    </row>
    <row r="33" spans="1:107" s="3" customFormat="1" ht="144" customHeight="1">
      <c r="A33" s="175" t="s">
        <v>100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97" t="s">
        <v>126</v>
      </c>
      <c r="AG33" s="97"/>
      <c r="AH33" s="97"/>
      <c r="AI33" s="97"/>
      <c r="AJ33" s="97"/>
      <c r="AK33" s="97"/>
      <c r="AL33" s="98" t="s">
        <v>157</v>
      </c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9">
        <v>405400</v>
      </c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>
        <f>BX34+BX35</f>
        <v>5175.84</v>
      </c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100">
        <f>BB33-BX33</f>
        <v>400224.16</v>
      </c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</row>
    <row r="34" spans="1:107" s="64" customFormat="1" ht="179.25" customHeight="1">
      <c r="A34" s="170" t="s">
        <v>158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49" t="s">
        <v>126</v>
      </c>
      <c r="AG34" s="149"/>
      <c r="AH34" s="149"/>
      <c r="AI34" s="149"/>
      <c r="AJ34" s="149"/>
      <c r="AK34" s="149"/>
      <c r="AL34" s="88" t="s">
        <v>159</v>
      </c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9" t="s">
        <v>143</v>
      </c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>
        <v>4859.75</v>
      </c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90">
        <f>-BX34</f>
        <v>-4859.75</v>
      </c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</row>
    <row r="35" spans="1:107" s="64" customFormat="1" ht="205.5" customHeight="1" thickBot="1">
      <c r="A35" s="170" t="s">
        <v>158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49" t="s">
        <v>126</v>
      </c>
      <c r="AG35" s="149"/>
      <c r="AH35" s="149"/>
      <c r="AI35" s="149"/>
      <c r="AJ35" s="149"/>
      <c r="AK35" s="149"/>
      <c r="AL35" s="88" t="s">
        <v>160</v>
      </c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9" t="s">
        <v>143</v>
      </c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>
        <v>316.09</v>
      </c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90">
        <f>-BX35</f>
        <v>-316.09</v>
      </c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</row>
    <row r="36" spans="1:107" s="2" customFormat="1" ht="28.5" customHeight="1" thickBot="1">
      <c r="A36" s="178" t="s">
        <v>161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65" t="s">
        <v>126</v>
      </c>
      <c r="AG36" s="165"/>
      <c r="AH36" s="165"/>
      <c r="AI36" s="165"/>
      <c r="AJ36" s="165"/>
      <c r="AK36" s="165"/>
      <c r="AL36" s="159" t="s">
        <v>162</v>
      </c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7">
        <f>BB37+BB42</f>
        <v>4032100</v>
      </c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>
        <f>BX37+BX42</f>
        <v>416892.05</v>
      </c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8">
        <f>BB36-BX36</f>
        <v>3615207.95</v>
      </c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</row>
    <row r="37" spans="1:107" s="2" customFormat="1" ht="47.25" customHeight="1">
      <c r="A37" s="179" t="s">
        <v>163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85"/>
      <c r="AF37" s="180" t="s">
        <v>126</v>
      </c>
      <c r="AG37" s="180"/>
      <c r="AH37" s="180"/>
      <c r="AI37" s="180"/>
      <c r="AJ37" s="180"/>
      <c r="AK37" s="180"/>
      <c r="AL37" s="181" t="s">
        <v>0</v>
      </c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76">
        <f>SUM(BB38)</f>
        <v>754300</v>
      </c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>
        <f>BX38</f>
        <v>296391.76</v>
      </c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7">
        <f>BB37-BX37</f>
        <v>457908.24</v>
      </c>
      <c r="CO37" s="177"/>
      <c r="CP37" s="177"/>
      <c r="CQ37" s="177"/>
      <c r="CR37" s="177"/>
      <c r="CS37" s="177"/>
      <c r="CT37" s="177"/>
      <c r="CU37" s="177"/>
      <c r="CV37" s="177"/>
      <c r="CW37" s="177"/>
      <c r="CX37" s="177"/>
      <c r="CY37" s="177"/>
      <c r="CZ37" s="177"/>
      <c r="DA37" s="177"/>
      <c r="DB37" s="177"/>
      <c r="DC37" s="177"/>
    </row>
    <row r="38" spans="1:107" s="64" customFormat="1" ht="113.25" customHeight="1">
      <c r="A38" s="163" t="s">
        <v>164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97" t="s">
        <v>126</v>
      </c>
      <c r="AG38" s="97"/>
      <c r="AH38" s="97"/>
      <c r="AI38" s="97"/>
      <c r="AJ38" s="97"/>
      <c r="AK38" s="97"/>
      <c r="AL38" s="98" t="s">
        <v>165</v>
      </c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9">
        <v>754300</v>
      </c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>
        <f>BX39+BX40+BX41</f>
        <v>296391.76</v>
      </c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100">
        <f>BB38-BX38</f>
        <v>457908.24</v>
      </c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</row>
    <row r="39" spans="1:107" s="64" customFormat="1" ht="185.25" customHeight="1" thickBot="1">
      <c r="A39" s="163" t="s">
        <v>166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49" t="s">
        <v>126</v>
      </c>
      <c r="AG39" s="149"/>
      <c r="AH39" s="149"/>
      <c r="AI39" s="149"/>
      <c r="AJ39" s="149"/>
      <c r="AK39" s="149"/>
      <c r="AL39" s="88" t="s">
        <v>167</v>
      </c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9" t="s">
        <v>143</v>
      </c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>
        <v>294879.5</v>
      </c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90">
        <f>-BX39</f>
        <v>-294879.5</v>
      </c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</row>
    <row r="40" spans="1:107" s="64" customFormat="1" ht="122.25" customHeight="1" thickBot="1">
      <c r="A40" s="163" t="s">
        <v>31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49" t="s">
        <v>126</v>
      </c>
      <c r="AG40" s="149"/>
      <c r="AH40" s="149"/>
      <c r="AI40" s="149"/>
      <c r="AJ40" s="149"/>
      <c r="AK40" s="149"/>
      <c r="AL40" s="88" t="s">
        <v>168</v>
      </c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9" t="s">
        <v>143</v>
      </c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>
        <v>512.26</v>
      </c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90">
        <f>-BX40</f>
        <v>-512.26</v>
      </c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</row>
    <row r="41" spans="1:107" s="64" customFormat="1" ht="122.25" customHeight="1" thickBot="1">
      <c r="A41" s="163" t="s">
        <v>31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49" t="s">
        <v>126</v>
      </c>
      <c r="AG41" s="149"/>
      <c r="AH41" s="149"/>
      <c r="AI41" s="149"/>
      <c r="AJ41" s="149"/>
      <c r="AK41" s="149"/>
      <c r="AL41" s="88" t="s">
        <v>230</v>
      </c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9" t="s">
        <v>143</v>
      </c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>
        <v>1000</v>
      </c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90">
        <f>-BX41</f>
        <v>-1000</v>
      </c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</row>
    <row r="42" spans="1:107" s="87" customFormat="1" ht="116.25" customHeight="1" thickBot="1">
      <c r="A42" s="182" t="s">
        <v>169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72" t="s">
        <v>126</v>
      </c>
      <c r="AG42" s="172"/>
      <c r="AH42" s="172"/>
      <c r="AI42" s="172"/>
      <c r="AJ42" s="172"/>
      <c r="AK42" s="172"/>
      <c r="AL42" s="173" t="s">
        <v>252</v>
      </c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62">
        <f>BB44</f>
        <v>3277800</v>
      </c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>
        <f>BX44+BX45</f>
        <v>120500.29</v>
      </c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74">
        <f>BB42-BX42</f>
        <v>3157299.71</v>
      </c>
      <c r="CO42" s="174"/>
      <c r="CP42" s="174"/>
      <c r="CQ42" s="174"/>
      <c r="CR42" s="174"/>
      <c r="CS42" s="174"/>
      <c r="CT42" s="174"/>
      <c r="CU42" s="174"/>
      <c r="CV42" s="174"/>
      <c r="CW42" s="174"/>
      <c r="CX42" s="174"/>
      <c r="CY42" s="174"/>
      <c r="CZ42" s="174"/>
      <c r="DA42" s="174"/>
      <c r="DB42" s="174"/>
      <c r="DC42" s="174"/>
    </row>
    <row r="43" spans="1:107" s="5" customFormat="1" ht="116.25" customHeight="1" thickBot="1">
      <c r="A43" s="331" t="s">
        <v>169</v>
      </c>
      <c r="B43" s="331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2" t="s">
        <v>126</v>
      </c>
      <c r="AG43" s="332"/>
      <c r="AH43" s="332"/>
      <c r="AI43" s="332"/>
      <c r="AJ43" s="332"/>
      <c r="AK43" s="332"/>
      <c r="AL43" s="93" t="s">
        <v>170</v>
      </c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89">
        <v>3277800</v>
      </c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94">
        <f>BX44+BX45</f>
        <v>120500.29</v>
      </c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5">
        <f>BB43-BX43</f>
        <v>3157299.71</v>
      </c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</row>
    <row r="44" spans="1:107" s="64" customFormat="1" ht="210" customHeight="1" thickBot="1">
      <c r="A44" s="163" t="s">
        <v>171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49" t="s">
        <v>126</v>
      </c>
      <c r="AG44" s="149"/>
      <c r="AH44" s="149"/>
      <c r="AI44" s="149"/>
      <c r="AJ44" s="149"/>
      <c r="AK44" s="149"/>
      <c r="AL44" s="88" t="s">
        <v>172</v>
      </c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9">
        <v>3277800</v>
      </c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>
        <v>118650.42</v>
      </c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90">
        <f>BB44-BX44</f>
        <v>3159149.58</v>
      </c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</row>
    <row r="45" spans="1:107" s="64" customFormat="1" ht="145.5" customHeight="1" thickBot="1">
      <c r="A45" s="163" t="s">
        <v>173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49" t="s">
        <v>126</v>
      </c>
      <c r="AG45" s="149"/>
      <c r="AH45" s="149"/>
      <c r="AI45" s="149"/>
      <c r="AJ45" s="149"/>
      <c r="AK45" s="149"/>
      <c r="AL45" s="88" t="s">
        <v>174</v>
      </c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9" t="s">
        <v>143</v>
      </c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>
        <v>1849.87</v>
      </c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90">
        <f>-BX45</f>
        <v>-1849.87</v>
      </c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</row>
    <row r="46" spans="1:107" s="67" customFormat="1" ht="43.5" customHeight="1" thickBot="1">
      <c r="A46" s="183" t="s">
        <v>175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4" t="s">
        <v>126</v>
      </c>
      <c r="AG46" s="184"/>
      <c r="AH46" s="184"/>
      <c r="AI46" s="184"/>
      <c r="AJ46" s="184"/>
      <c r="AK46" s="184"/>
      <c r="AL46" s="185" t="s">
        <v>176</v>
      </c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03">
        <f>BB47</f>
        <v>42600</v>
      </c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>
        <f>BX47</f>
        <v>15400</v>
      </c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86">
        <f>SUM(BB46-BX46)</f>
        <v>27200</v>
      </c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6"/>
      <c r="DB46" s="186"/>
      <c r="DC46" s="186"/>
    </row>
    <row r="47" spans="1:107" s="4" customFormat="1" ht="134.25" customHeight="1" thickBot="1">
      <c r="A47" s="96" t="s">
        <v>177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7" t="s">
        <v>126</v>
      </c>
      <c r="AG47" s="97"/>
      <c r="AH47" s="97"/>
      <c r="AI47" s="97"/>
      <c r="AJ47" s="97"/>
      <c r="AK47" s="97"/>
      <c r="AL47" s="98" t="s">
        <v>178</v>
      </c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9">
        <f>BB48</f>
        <v>42600</v>
      </c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>
        <f>BX48</f>
        <v>15400</v>
      </c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100">
        <f>SUM(BB47-BX47)</f>
        <v>27200</v>
      </c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</row>
    <row r="48" spans="1:107" s="3" customFormat="1" ht="185.25" customHeight="1">
      <c r="A48" s="96" t="s">
        <v>179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7" t="s">
        <v>126</v>
      </c>
      <c r="AG48" s="97"/>
      <c r="AH48" s="97"/>
      <c r="AI48" s="97"/>
      <c r="AJ48" s="97"/>
      <c r="AK48" s="97"/>
      <c r="AL48" s="98" t="s">
        <v>180</v>
      </c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9">
        <f>BB49</f>
        <v>42600</v>
      </c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>
        <f>BX49</f>
        <v>15400</v>
      </c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100">
        <f>SUM(BB48-BX48)</f>
        <v>27200</v>
      </c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</row>
    <row r="49" spans="1:107" s="64" customFormat="1" ht="204" customHeight="1" thickBot="1">
      <c r="A49" s="187" t="s">
        <v>179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49" t="s">
        <v>126</v>
      </c>
      <c r="AG49" s="149"/>
      <c r="AH49" s="149"/>
      <c r="AI49" s="149"/>
      <c r="AJ49" s="149"/>
      <c r="AK49" s="149"/>
      <c r="AL49" s="88" t="s">
        <v>181</v>
      </c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9">
        <v>42600</v>
      </c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>
        <v>15400</v>
      </c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90">
        <f>BB49-BX49</f>
        <v>27200</v>
      </c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</row>
    <row r="50" spans="1:107" s="67" customFormat="1" ht="105.75" customHeight="1" thickBot="1">
      <c r="A50" s="110" t="s">
        <v>204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1" t="s">
        <v>126</v>
      </c>
      <c r="AG50" s="111"/>
      <c r="AH50" s="111"/>
      <c r="AI50" s="111"/>
      <c r="AJ50" s="111"/>
      <c r="AK50" s="111"/>
      <c r="AL50" s="112" t="s">
        <v>203</v>
      </c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3">
        <f>BB51</f>
        <v>169700</v>
      </c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>
        <f>BX51</f>
        <v>56582.8</v>
      </c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4">
        <f>BB50-BX50</f>
        <v>113117.2</v>
      </c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</row>
    <row r="51" spans="1:107" s="68" customFormat="1" ht="236.25" customHeight="1" thickBot="1">
      <c r="A51" s="187" t="s">
        <v>137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49" t="s">
        <v>126</v>
      </c>
      <c r="AG51" s="149"/>
      <c r="AH51" s="149"/>
      <c r="AI51" s="149"/>
      <c r="AJ51" s="149"/>
      <c r="AK51" s="149"/>
      <c r="AL51" s="88" t="s">
        <v>135</v>
      </c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9">
        <f>BB52</f>
        <v>169700</v>
      </c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>
        <f>BX52</f>
        <v>56582.8</v>
      </c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90">
        <f>BB51-BX51</f>
        <v>113117.2</v>
      </c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</row>
    <row r="52" spans="1:107" s="68" customFormat="1" ht="175.5" customHeight="1" thickBot="1">
      <c r="A52" s="187" t="s">
        <v>138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49" t="s">
        <v>126</v>
      </c>
      <c r="AG52" s="149"/>
      <c r="AH52" s="149"/>
      <c r="AI52" s="149"/>
      <c r="AJ52" s="149"/>
      <c r="AK52" s="149"/>
      <c r="AL52" s="88" t="s">
        <v>29</v>
      </c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9">
        <f>BB53</f>
        <v>169700</v>
      </c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>
        <f>BX53</f>
        <v>56582.8</v>
      </c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90">
        <f>BB52-BX52</f>
        <v>113117.2</v>
      </c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</row>
    <row r="53" spans="1:107" s="68" customFormat="1" ht="119.25" customHeight="1" thickBot="1">
      <c r="A53" s="187" t="s">
        <v>136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49" t="s">
        <v>126</v>
      </c>
      <c r="AG53" s="149"/>
      <c r="AH53" s="149"/>
      <c r="AI53" s="149"/>
      <c r="AJ53" s="149"/>
      <c r="AK53" s="149"/>
      <c r="AL53" s="88" t="s">
        <v>134</v>
      </c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9">
        <v>169700</v>
      </c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>
        <v>56582.8</v>
      </c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90">
        <f>BB53-BX53</f>
        <v>113117.2</v>
      </c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</row>
    <row r="54" spans="1:107" s="66" customFormat="1" ht="55.5" customHeight="1" thickBot="1">
      <c r="A54" s="105" t="s">
        <v>212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6" t="s">
        <v>126</v>
      </c>
      <c r="AG54" s="106"/>
      <c r="AH54" s="106"/>
      <c r="AI54" s="106"/>
      <c r="AJ54" s="106"/>
      <c r="AK54" s="106"/>
      <c r="AL54" s="101" t="s">
        <v>213</v>
      </c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2">
        <f>BB55</f>
        <v>7200</v>
      </c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3" t="s">
        <v>143</v>
      </c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4">
        <f aca="true" t="shared" si="0" ref="CN54:CN61">BB54</f>
        <v>7200</v>
      </c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</row>
    <row r="55" spans="1:107" s="2" customFormat="1" ht="83.25" customHeight="1" thickBot="1">
      <c r="A55" s="96" t="s">
        <v>214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7" t="s">
        <v>126</v>
      </c>
      <c r="AG55" s="97"/>
      <c r="AH55" s="97"/>
      <c r="AI55" s="97"/>
      <c r="AJ55" s="97"/>
      <c r="AK55" s="97"/>
      <c r="AL55" s="98" t="s">
        <v>215</v>
      </c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9">
        <f>BB56</f>
        <v>7200</v>
      </c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 t="s">
        <v>143</v>
      </c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100">
        <f t="shared" si="0"/>
        <v>7200</v>
      </c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</row>
    <row r="56" spans="1:107" s="3" customFormat="1" ht="139.5" customHeight="1" thickBot="1">
      <c r="A56" s="96" t="s">
        <v>216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7" t="s">
        <v>126</v>
      </c>
      <c r="AG56" s="97"/>
      <c r="AH56" s="97"/>
      <c r="AI56" s="97"/>
      <c r="AJ56" s="97"/>
      <c r="AK56" s="97"/>
      <c r="AL56" s="98" t="s">
        <v>217</v>
      </c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9">
        <v>7200</v>
      </c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 t="s">
        <v>143</v>
      </c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100">
        <f t="shared" si="0"/>
        <v>7200</v>
      </c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</row>
    <row r="57" spans="1:107" s="66" customFormat="1" ht="32.25" customHeight="1" thickBot="1">
      <c r="A57" s="188" t="s">
        <v>182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67" t="s">
        <v>126</v>
      </c>
      <c r="AG57" s="167"/>
      <c r="AH57" s="167"/>
      <c r="AI57" s="167"/>
      <c r="AJ57" s="167"/>
      <c r="AK57" s="167"/>
      <c r="AL57" s="168" t="s">
        <v>183</v>
      </c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1">
        <f>BB60</f>
        <v>40000</v>
      </c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>
        <f>BX58</f>
        <v>182.9</v>
      </c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76">
        <f>BB57-BX57</f>
        <v>39817.1</v>
      </c>
      <c r="CO57" s="176"/>
      <c r="CP57" s="176"/>
      <c r="CQ57" s="176"/>
      <c r="CR57" s="176"/>
      <c r="CS57" s="176"/>
      <c r="CT57" s="176"/>
      <c r="CU57" s="176"/>
      <c r="CV57" s="176"/>
      <c r="CW57" s="176"/>
      <c r="CX57" s="176"/>
      <c r="CY57" s="176"/>
      <c r="CZ57" s="176"/>
      <c r="DA57" s="176"/>
      <c r="DB57" s="176"/>
      <c r="DC57" s="176"/>
    </row>
    <row r="58" spans="1:107" s="71" customFormat="1" ht="44.25" customHeight="1" thickBot="1">
      <c r="A58" s="96" t="s">
        <v>234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189" t="s">
        <v>126</v>
      </c>
      <c r="AG58" s="189"/>
      <c r="AH58" s="189"/>
      <c r="AI58" s="189"/>
      <c r="AJ58" s="189"/>
      <c r="AK58" s="189"/>
      <c r="AL58" s="190" t="s">
        <v>235</v>
      </c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1" t="s">
        <v>143</v>
      </c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76">
        <f>BX59</f>
        <v>182.9</v>
      </c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>
        <f>-BX58</f>
        <v>-182.9</v>
      </c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  <c r="CZ58" s="176"/>
      <c r="DA58" s="176"/>
      <c r="DB58" s="176"/>
      <c r="DC58" s="176"/>
    </row>
    <row r="59" spans="1:107" s="71" customFormat="1" ht="77.25" customHeight="1" thickBot="1">
      <c r="A59" s="96" t="s">
        <v>236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189" t="s">
        <v>126</v>
      </c>
      <c r="AG59" s="189"/>
      <c r="AH59" s="189"/>
      <c r="AI59" s="189"/>
      <c r="AJ59" s="189"/>
      <c r="AK59" s="189"/>
      <c r="AL59" s="190" t="s">
        <v>237</v>
      </c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1" t="s">
        <v>143</v>
      </c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76">
        <v>182.9</v>
      </c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176"/>
      <c r="CM59" s="176"/>
      <c r="CN59" s="176">
        <f>-BX59</f>
        <v>-182.9</v>
      </c>
      <c r="CO59" s="176"/>
      <c r="CP59" s="176"/>
      <c r="CQ59" s="176"/>
      <c r="CR59" s="176"/>
      <c r="CS59" s="176"/>
      <c r="CT59" s="176"/>
      <c r="CU59" s="176"/>
      <c r="CV59" s="176"/>
      <c r="CW59" s="176"/>
      <c r="CX59" s="176"/>
      <c r="CY59" s="176"/>
      <c r="CZ59" s="176"/>
      <c r="DA59" s="176"/>
      <c r="DB59" s="176"/>
      <c r="DC59" s="176"/>
    </row>
    <row r="60" spans="1:107" s="6" customFormat="1" ht="27.75" customHeight="1" thickBot="1">
      <c r="A60" s="96" t="s">
        <v>185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7" t="s">
        <v>126</v>
      </c>
      <c r="AG60" s="97"/>
      <c r="AH60" s="97"/>
      <c r="AI60" s="97"/>
      <c r="AJ60" s="97"/>
      <c r="AK60" s="97"/>
      <c r="AL60" s="98" t="s">
        <v>219</v>
      </c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9">
        <f>BB61</f>
        <v>40000</v>
      </c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176" t="s">
        <v>30</v>
      </c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6"/>
      <c r="CL60" s="176"/>
      <c r="CM60" s="176"/>
      <c r="CN60" s="176">
        <f t="shared" si="0"/>
        <v>40000</v>
      </c>
      <c r="CO60" s="176"/>
      <c r="CP60" s="176"/>
      <c r="CQ60" s="176"/>
      <c r="CR60" s="176"/>
      <c r="CS60" s="176"/>
      <c r="CT60" s="176"/>
      <c r="CU60" s="176"/>
      <c r="CV60" s="176"/>
      <c r="CW60" s="176"/>
      <c r="CX60" s="176"/>
      <c r="CY60" s="176"/>
      <c r="CZ60" s="176"/>
      <c r="DA60" s="176"/>
      <c r="DB60" s="176"/>
      <c r="DC60" s="176"/>
    </row>
    <row r="61" spans="1:107" s="71" customFormat="1" ht="83.25" customHeight="1" thickBot="1">
      <c r="A61" s="96" t="s">
        <v>101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189" t="s">
        <v>126</v>
      </c>
      <c r="AG61" s="189"/>
      <c r="AH61" s="189"/>
      <c r="AI61" s="189"/>
      <c r="AJ61" s="189"/>
      <c r="AK61" s="189"/>
      <c r="AL61" s="190" t="s">
        <v>218</v>
      </c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1">
        <v>40000</v>
      </c>
      <c r="BC61" s="191"/>
      <c r="BD61" s="191"/>
      <c r="BE61" s="191"/>
      <c r="BF61" s="191"/>
      <c r="BG61" s="191"/>
      <c r="BH61" s="191"/>
      <c r="BI61" s="191"/>
      <c r="BJ61" s="191"/>
      <c r="BK61" s="191"/>
      <c r="BL61" s="191"/>
      <c r="BM61" s="191"/>
      <c r="BN61" s="191"/>
      <c r="BO61" s="191"/>
      <c r="BP61" s="191"/>
      <c r="BQ61" s="191"/>
      <c r="BR61" s="191"/>
      <c r="BS61" s="191"/>
      <c r="BT61" s="191"/>
      <c r="BU61" s="191"/>
      <c r="BV61" s="191"/>
      <c r="BW61" s="191"/>
      <c r="BX61" s="176" t="s">
        <v>30</v>
      </c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6"/>
      <c r="CL61" s="176"/>
      <c r="CM61" s="176"/>
      <c r="CN61" s="176">
        <f t="shared" si="0"/>
        <v>40000</v>
      </c>
      <c r="CO61" s="176"/>
      <c r="CP61" s="176"/>
      <c r="CQ61" s="176"/>
      <c r="CR61" s="176"/>
      <c r="CS61" s="176"/>
      <c r="CT61" s="176"/>
      <c r="CU61" s="176"/>
      <c r="CV61" s="176"/>
      <c r="CW61" s="176"/>
      <c r="CX61" s="176"/>
      <c r="CY61" s="176"/>
      <c r="CZ61" s="176"/>
      <c r="DA61" s="176"/>
      <c r="DB61" s="176"/>
      <c r="DC61" s="176"/>
    </row>
    <row r="62" spans="1:107" s="69" customFormat="1" ht="42.75" customHeight="1" thickBot="1">
      <c r="A62" s="196" t="s">
        <v>186</v>
      </c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7" t="s">
        <v>126</v>
      </c>
      <c r="AG62" s="197"/>
      <c r="AH62" s="197"/>
      <c r="AI62" s="197"/>
      <c r="AJ62" s="197"/>
      <c r="AK62" s="197"/>
      <c r="AL62" s="198" t="s">
        <v>190</v>
      </c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2">
        <f>BB63+BB74</f>
        <v>3261800</v>
      </c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>
        <f>BX63</f>
        <v>1495163.15</v>
      </c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76">
        <f>BB62-BX62</f>
        <v>1766636.85</v>
      </c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76"/>
      <c r="DB62" s="176"/>
      <c r="DC62" s="176"/>
    </row>
    <row r="63" spans="1:107" s="2" customFormat="1" ht="85.5" customHeight="1" thickBot="1">
      <c r="A63" s="96" t="s">
        <v>191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7" t="s">
        <v>126</v>
      </c>
      <c r="AG63" s="97"/>
      <c r="AH63" s="97"/>
      <c r="AI63" s="97"/>
      <c r="AJ63" s="97"/>
      <c r="AK63" s="97"/>
      <c r="AL63" s="98" t="s">
        <v>192</v>
      </c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9">
        <f>BB64+BB69</f>
        <v>3226800</v>
      </c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>
        <f>BX64+BX69</f>
        <v>1495163.15</v>
      </c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176">
        <f>BB63-BX63</f>
        <v>1731636.85</v>
      </c>
      <c r="CO63" s="176"/>
      <c r="CP63" s="176"/>
      <c r="CQ63" s="176"/>
      <c r="CR63" s="176"/>
      <c r="CS63" s="176"/>
      <c r="CT63" s="176"/>
      <c r="CU63" s="176"/>
      <c r="CV63" s="176"/>
      <c r="CW63" s="176"/>
      <c r="CX63" s="176"/>
      <c r="CY63" s="176"/>
      <c r="CZ63" s="176"/>
      <c r="DA63" s="176"/>
      <c r="DB63" s="176"/>
      <c r="DC63" s="176"/>
    </row>
    <row r="64" spans="1:107" s="66" customFormat="1" ht="66.75" customHeight="1" thickBot="1">
      <c r="A64" s="193" t="s">
        <v>193</v>
      </c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4" t="s">
        <v>126</v>
      </c>
      <c r="AG64" s="194"/>
      <c r="AH64" s="194"/>
      <c r="AI64" s="194"/>
      <c r="AJ64" s="194"/>
      <c r="AK64" s="194"/>
      <c r="AL64" s="214" t="s">
        <v>222</v>
      </c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103">
        <f>BB65</f>
        <v>3018400</v>
      </c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>
        <f>BX68</f>
        <v>1398300</v>
      </c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76">
        <f>BB64-BX64</f>
        <v>1620100</v>
      </c>
      <c r="CO64" s="176"/>
      <c r="CP64" s="176"/>
      <c r="CQ64" s="176"/>
      <c r="CR64" s="176"/>
      <c r="CS64" s="176"/>
      <c r="CT64" s="176"/>
      <c r="CU64" s="176"/>
      <c r="CV64" s="176"/>
      <c r="CW64" s="176"/>
      <c r="CX64" s="176"/>
      <c r="CY64" s="176"/>
      <c r="CZ64" s="176"/>
      <c r="DA64" s="176"/>
      <c r="DB64" s="176"/>
      <c r="DC64" s="176"/>
    </row>
    <row r="65" spans="1:107" s="3" customFormat="1" ht="77.25" customHeight="1" thickBot="1">
      <c r="A65" s="96" t="s">
        <v>194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7" t="s">
        <v>126</v>
      </c>
      <c r="AG65" s="97"/>
      <c r="AH65" s="97"/>
      <c r="AI65" s="97"/>
      <c r="AJ65" s="97"/>
      <c r="AK65" s="97"/>
      <c r="AL65" s="195" t="s">
        <v>221</v>
      </c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99">
        <f>BB68</f>
        <v>3018400</v>
      </c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>
        <f>BX68</f>
        <v>1398300</v>
      </c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176">
        <f>BB65-BX65</f>
        <v>1620100</v>
      </c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</row>
    <row r="66" spans="1:107" s="2" customFormat="1" ht="15" customHeight="1" hidden="1">
      <c r="A66" s="213" t="s">
        <v>195</v>
      </c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111" t="s">
        <v>126</v>
      </c>
      <c r="AG66" s="111"/>
      <c r="AH66" s="111"/>
      <c r="AI66" s="111"/>
      <c r="AJ66" s="111"/>
      <c r="AK66" s="111"/>
      <c r="AL66" s="203" t="s">
        <v>196</v>
      </c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113">
        <v>2273200</v>
      </c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 t="s">
        <v>184</v>
      </c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</row>
    <row r="67" spans="1:107" s="2" customFormat="1" ht="2.25" customHeight="1">
      <c r="A67" s="86"/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9" t="s">
        <v>197</v>
      </c>
      <c r="AG67" s="209"/>
      <c r="AH67" s="209"/>
      <c r="AI67" s="209"/>
      <c r="AJ67" s="209"/>
      <c r="AK67" s="209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199"/>
      <c r="CO67" s="199"/>
      <c r="CP67" s="199"/>
      <c r="CQ67" s="199"/>
      <c r="CR67" s="199"/>
      <c r="CS67" s="199"/>
      <c r="CT67" s="199"/>
      <c r="CU67" s="199"/>
      <c r="CV67" s="199"/>
      <c r="CW67" s="199"/>
      <c r="CX67" s="199"/>
      <c r="CY67" s="199"/>
      <c r="CZ67" s="199"/>
      <c r="DA67" s="199"/>
      <c r="DB67" s="199"/>
      <c r="DC67" s="199"/>
    </row>
    <row r="68" spans="1:107" s="4" customFormat="1" ht="74.25" customHeight="1">
      <c r="A68" s="205" t="s">
        <v>187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7"/>
      <c r="AF68" s="200" t="s">
        <v>198</v>
      </c>
      <c r="AG68" s="201"/>
      <c r="AH68" s="201"/>
      <c r="AI68" s="201"/>
      <c r="AJ68" s="201"/>
      <c r="AK68" s="202"/>
      <c r="AL68" s="195" t="s">
        <v>220</v>
      </c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99">
        <v>3018400</v>
      </c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>
        <v>1398300</v>
      </c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176">
        <f>BB68-BX68</f>
        <v>1620100</v>
      </c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</row>
    <row r="69" spans="1:107" s="66" customFormat="1" ht="91.5" customHeight="1" thickBot="1">
      <c r="A69" s="211" t="s">
        <v>199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2" t="s">
        <v>126</v>
      </c>
      <c r="AG69" s="212"/>
      <c r="AH69" s="212"/>
      <c r="AI69" s="212"/>
      <c r="AJ69" s="212"/>
      <c r="AK69" s="212"/>
      <c r="AL69" s="101" t="s">
        <v>233</v>
      </c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2">
        <f>BB70+BB72</f>
        <v>208400</v>
      </c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13">
        <f>BX70+BX72</f>
        <v>96863.15</v>
      </c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76">
        <f>BB69-BX69</f>
        <v>111536.85</v>
      </c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</row>
    <row r="70" spans="1:107" s="64" customFormat="1" ht="116.25" customHeight="1" thickBot="1">
      <c r="A70" s="210" t="s">
        <v>201</v>
      </c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180" t="s">
        <v>126</v>
      </c>
      <c r="AG70" s="180"/>
      <c r="AH70" s="180"/>
      <c r="AI70" s="180"/>
      <c r="AJ70" s="180"/>
      <c r="AK70" s="180"/>
      <c r="AL70" s="88" t="s">
        <v>223</v>
      </c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176">
        <f>BB71</f>
        <v>200</v>
      </c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89">
        <f>BX71</f>
        <v>200</v>
      </c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176" t="s">
        <v>143</v>
      </c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</row>
    <row r="71" spans="1:107" s="68" customFormat="1" ht="97.5" customHeight="1" thickBot="1">
      <c r="A71" s="187" t="s">
        <v>189</v>
      </c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49" t="s">
        <v>126</v>
      </c>
      <c r="AG71" s="149"/>
      <c r="AH71" s="149"/>
      <c r="AI71" s="149"/>
      <c r="AJ71" s="149"/>
      <c r="AK71" s="149"/>
      <c r="AL71" s="88" t="s">
        <v>224</v>
      </c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9">
        <v>200</v>
      </c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>
        <v>200</v>
      </c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176" t="s">
        <v>143</v>
      </c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</row>
    <row r="72" spans="1:107" s="3" customFormat="1" ht="122.25" customHeight="1" thickBot="1">
      <c r="A72" s="96" t="s">
        <v>200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7" t="s">
        <v>126</v>
      </c>
      <c r="AG72" s="97"/>
      <c r="AH72" s="97"/>
      <c r="AI72" s="97"/>
      <c r="AJ72" s="97"/>
      <c r="AK72" s="97"/>
      <c r="AL72" s="88" t="s">
        <v>225</v>
      </c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99">
        <f>SUM(BB73)</f>
        <v>208200</v>
      </c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100">
        <f>BX73</f>
        <v>96663.15</v>
      </c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76">
        <f>BB72-BX72</f>
        <v>111536.85</v>
      </c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</row>
    <row r="73" spans="1:107" s="68" customFormat="1" ht="132" customHeight="1" thickBot="1">
      <c r="A73" s="187" t="s">
        <v>188</v>
      </c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49" t="s">
        <v>126</v>
      </c>
      <c r="AG73" s="149"/>
      <c r="AH73" s="149"/>
      <c r="AI73" s="149"/>
      <c r="AJ73" s="149"/>
      <c r="AK73" s="149"/>
      <c r="AL73" s="88" t="s">
        <v>226</v>
      </c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9">
        <v>208200</v>
      </c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>
        <v>96663.15</v>
      </c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176">
        <f>BB73-BX73</f>
        <v>111536.85</v>
      </c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</row>
    <row r="74" spans="1:107" s="64" customFormat="1" ht="59.25" customHeight="1" thickBot="1">
      <c r="A74" s="215" t="s">
        <v>251</v>
      </c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6" t="s">
        <v>126</v>
      </c>
      <c r="AG74" s="216"/>
      <c r="AH74" s="216"/>
      <c r="AI74" s="216"/>
      <c r="AJ74" s="216"/>
      <c r="AK74" s="216"/>
      <c r="AL74" s="88" t="s">
        <v>249</v>
      </c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9">
        <v>35000</v>
      </c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 t="s">
        <v>143</v>
      </c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176">
        <f>BB74</f>
        <v>35000</v>
      </c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</row>
    <row r="75" spans="1:107" s="64" customFormat="1" ht="59.25" customHeight="1" thickBot="1">
      <c r="A75" s="215" t="s">
        <v>238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6" t="s">
        <v>126</v>
      </c>
      <c r="AG75" s="216"/>
      <c r="AH75" s="216"/>
      <c r="AI75" s="216"/>
      <c r="AJ75" s="216"/>
      <c r="AK75" s="216"/>
      <c r="AL75" s="88" t="s">
        <v>250</v>
      </c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9">
        <v>35000</v>
      </c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 t="s">
        <v>143</v>
      </c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176">
        <f>BB75</f>
        <v>35000</v>
      </c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</row>
    <row r="76" spans="1:107" s="64" customFormat="1" ht="59.25" customHeight="1" thickBot="1">
      <c r="A76" s="215" t="s">
        <v>238</v>
      </c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6" t="s">
        <v>126</v>
      </c>
      <c r="AG76" s="216"/>
      <c r="AH76" s="216"/>
      <c r="AI76" s="216"/>
      <c r="AJ76" s="216"/>
      <c r="AK76" s="216"/>
      <c r="AL76" s="88" t="s">
        <v>243</v>
      </c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9">
        <v>35000</v>
      </c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 t="s">
        <v>143</v>
      </c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176">
        <f>BB76</f>
        <v>35000</v>
      </c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</row>
    <row r="77" spans="38:53" ht="25.5"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</row>
    <row r="78" spans="38:53" ht="25.5"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</row>
    <row r="79" spans="38:53" ht="25.5"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</row>
    <row r="80" spans="38:53" ht="25.5"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</row>
    <row r="81" spans="38:53" ht="25.5"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</row>
    <row r="82" spans="38:53" ht="25.5"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</row>
    <row r="83" spans="38:53" ht="25.5"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</row>
    <row r="84" spans="38:53" ht="25.5"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</row>
    <row r="85" spans="38:53" ht="25.5"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</row>
    <row r="86" spans="38:53" ht="25.5"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</row>
    <row r="87" spans="38:53" ht="25.5"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</row>
    <row r="88" spans="38:53" ht="25.5"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</row>
    <row r="89" spans="38:53" ht="25.5"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</row>
    <row r="90" spans="38:53" ht="25.5"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</row>
    <row r="91" spans="38:53" ht="25.5"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</row>
    <row r="92" spans="38:53" ht="25.5"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</row>
    <row r="93" spans="38:53" ht="25.5"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</row>
    <row r="94" spans="38:53" ht="25.5"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</row>
    <row r="95" spans="38:53" ht="25.5"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</row>
    <row r="96" spans="38:53" ht="25.5"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</row>
    <row r="97" spans="38:53" ht="25.5"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</row>
    <row r="98" spans="38:53" ht="25.5"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</row>
    <row r="99" spans="38:53" ht="25.5"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</row>
    <row r="100" spans="38:53" ht="25.5"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</row>
    <row r="101" spans="38:53" ht="25.5"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</row>
  </sheetData>
  <sheetProtection selectLockedCells="1" selectUnlockedCells="1"/>
  <mergeCells count="391">
    <mergeCell ref="A43:AE43"/>
    <mergeCell ref="AF43:AK43"/>
    <mergeCell ref="AL43:BA43"/>
    <mergeCell ref="BB43:BW43"/>
    <mergeCell ref="BX43:CM43"/>
    <mergeCell ref="CN43:DC43"/>
    <mergeCell ref="A76:AE76"/>
    <mergeCell ref="AF76:AK76"/>
    <mergeCell ref="AL76:BA76"/>
    <mergeCell ref="BB76:BW76"/>
    <mergeCell ref="BX76:CM76"/>
    <mergeCell ref="CN76:DC76"/>
    <mergeCell ref="A75:AE75"/>
    <mergeCell ref="AF75:AK75"/>
    <mergeCell ref="AL75:BA75"/>
    <mergeCell ref="BB75:BW75"/>
    <mergeCell ref="BX75:CM75"/>
    <mergeCell ref="CN75:DC75"/>
    <mergeCell ref="A74:AE74"/>
    <mergeCell ref="AF74:AK74"/>
    <mergeCell ref="AL74:BA74"/>
    <mergeCell ref="BB74:BW74"/>
    <mergeCell ref="BX74:CM74"/>
    <mergeCell ref="CN74:DC74"/>
    <mergeCell ref="A59:AE59"/>
    <mergeCell ref="AF59:AK59"/>
    <mergeCell ref="AL59:BA59"/>
    <mergeCell ref="BB59:BW59"/>
    <mergeCell ref="BX59:CM59"/>
    <mergeCell ref="CN59:DC59"/>
    <mergeCell ref="A58:AE58"/>
    <mergeCell ref="AF58:AK58"/>
    <mergeCell ref="AL58:BA58"/>
    <mergeCell ref="BB58:BW58"/>
    <mergeCell ref="BX58:CM58"/>
    <mergeCell ref="CN58:DC58"/>
    <mergeCell ref="A25:AE25"/>
    <mergeCell ref="AF25:AK25"/>
    <mergeCell ref="AL25:BA25"/>
    <mergeCell ref="BB25:BW25"/>
    <mergeCell ref="BX25:CM25"/>
    <mergeCell ref="CN25:DC25"/>
    <mergeCell ref="A72:AE72"/>
    <mergeCell ref="AF72:AK72"/>
    <mergeCell ref="BX45:CM45"/>
    <mergeCell ref="CN45:DC45"/>
    <mergeCell ref="AL52:BA52"/>
    <mergeCell ref="BB52:BW52"/>
    <mergeCell ref="A53:AE53"/>
    <mergeCell ref="AF53:AK53"/>
    <mergeCell ref="AL53:BA53"/>
    <mergeCell ref="BB53:BW53"/>
    <mergeCell ref="A51:AE51"/>
    <mergeCell ref="AF51:AK51"/>
    <mergeCell ref="AL51:BA51"/>
    <mergeCell ref="BB51:BW51"/>
    <mergeCell ref="A52:AE52"/>
    <mergeCell ref="AF52:AK52"/>
    <mergeCell ref="BX60:CM60"/>
    <mergeCell ref="BX57:CM57"/>
    <mergeCell ref="BX41:CM41"/>
    <mergeCell ref="CN41:DC41"/>
    <mergeCell ref="BX42:CM42"/>
    <mergeCell ref="CN42:DC42"/>
    <mergeCell ref="BX49:CM49"/>
    <mergeCell ref="CN49:DC49"/>
    <mergeCell ref="BX51:CM51"/>
    <mergeCell ref="CN51:DC51"/>
    <mergeCell ref="BX38:CM38"/>
    <mergeCell ref="CN38:DC38"/>
    <mergeCell ref="BX39:CM39"/>
    <mergeCell ref="CN39:DC39"/>
    <mergeCell ref="A66:AE66"/>
    <mergeCell ref="AF66:AK66"/>
    <mergeCell ref="BB65:BW65"/>
    <mergeCell ref="AL64:BA64"/>
    <mergeCell ref="BB64:BW64"/>
    <mergeCell ref="BX64:CM64"/>
    <mergeCell ref="B67:AE67"/>
    <mergeCell ref="AF67:AK67"/>
    <mergeCell ref="A71:AE71"/>
    <mergeCell ref="AF71:AK71"/>
    <mergeCell ref="A70:AE70"/>
    <mergeCell ref="AF70:AK70"/>
    <mergeCell ref="A69:AE69"/>
    <mergeCell ref="AF69:AK69"/>
    <mergeCell ref="A73:AE73"/>
    <mergeCell ref="AF73:AK73"/>
    <mergeCell ref="AL73:BA73"/>
    <mergeCell ref="BB73:BW73"/>
    <mergeCell ref="BX72:CM72"/>
    <mergeCell ref="CN72:DC72"/>
    <mergeCell ref="BX73:CM73"/>
    <mergeCell ref="CN73:DC73"/>
    <mergeCell ref="AL72:BA72"/>
    <mergeCell ref="BB72:BW72"/>
    <mergeCell ref="BX71:CM71"/>
    <mergeCell ref="CN71:DC71"/>
    <mergeCell ref="BX70:CM70"/>
    <mergeCell ref="CN70:DC70"/>
    <mergeCell ref="AL71:BA71"/>
    <mergeCell ref="BB71:BW71"/>
    <mergeCell ref="BB69:BW69"/>
    <mergeCell ref="AL68:BA68"/>
    <mergeCell ref="BB68:BW68"/>
    <mergeCell ref="A68:AE68"/>
    <mergeCell ref="BX68:CM68"/>
    <mergeCell ref="AL70:BA70"/>
    <mergeCell ref="BB70:BW70"/>
    <mergeCell ref="CN68:DC68"/>
    <mergeCell ref="BX66:CM66"/>
    <mergeCell ref="BX69:CM69"/>
    <mergeCell ref="CN69:DC69"/>
    <mergeCell ref="AF68:AK68"/>
    <mergeCell ref="AL66:BA66"/>
    <mergeCell ref="BB66:BW66"/>
    <mergeCell ref="AL67:BA67"/>
    <mergeCell ref="BB67:BW67"/>
    <mergeCell ref="AL69:BA69"/>
    <mergeCell ref="CN66:DC66"/>
    <mergeCell ref="BX67:CM67"/>
    <mergeCell ref="CN67:DC67"/>
    <mergeCell ref="BX65:CM65"/>
    <mergeCell ref="CN62:DC62"/>
    <mergeCell ref="BX63:CM63"/>
    <mergeCell ref="CN63:DC63"/>
    <mergeCell ref="CN64:DC64"/>
    <mergeCell ref="CN65:DC65"/>
    <mergeCell ref="BX62:CM62"/>
    <mergeCell ref="CN61:DC61"/>
    <mergeCell ref="A64:AE64"/>
    <mergeCell ref="AF64:AK64"/>
    <mergeCell ref="A65:AE65"/>
    <mergeCell ref="AF65:AK65"/>
    <mergeCell ref="AL65:BA65"/>
    <mergeCell ref="A62:AE62"/>
    <mergeCell ref="AF62:AK62"/>
    <mergeCell ref="AL62:BA62"/>
    <mergeCell ref="BX61:CM61"/>
    <mergeCell ref="A61:AE61"/>
    <mergeCell ref="AF61:AK61"/>
    <mergeCell ref="AL61:BA61"/>
    <mergeCell ref="BB61:BW61"/>
    <mergeCell ref="BB62:BW62"/>
    <mergeCell ref="A63:AE63"/>
    <mergeCell ref="AF63:AK63"/>
    <mergeCell ref="AL63:BA63"/>
    <mergeCell ref="BB63:BW63"/>
    <mergeCell ref="A57:AE57"/>
    <mergeCell ref="AF57:AK57"/>
    <mergeCell ref="AL57:BA57"/>
    <mergeCell ref="BB57:BW57"/>
    <mergeCell ref="CN57:DC57"/>
    <mergeCell ref="CN60:DC60"/>
    <mergeCell ref="AL60:BA60"/>
    <mergeCell ref="BB60:BW60"/>
    <mergeCell ref="A60:AE60"/>
    <mergeCell ref="AF60:AK60"/>
    <mergeCell ref="A49:AE49"/>
    <mergeCell ref="AF49:AK49"/>
    <mergeCell ref="BX47:CM47"/>
    <mergeCell ref="CN47:DC47"/>
    <mergeCell ref="BX48:CM48"/>
    <mergeCell ref="CN48:DC48"/>
    <mergeCell ref="AL49:BA49"/>
    <mergeCell ref="BB49:BW49"/>
    <mergeCell ref="A47:AE47"/>
    <mergeCell ref="AF47:AK47"/>
    <mergeCell ref="A48:AE48"/>
    <mergeCell ref="AF48:AK48"/>
    <mergeCell ref="AL48:BA48"/>
    <mergeCell ref="BB48:BW48"/>
    <mergeCell ref="AL47:BA47"/>
    <mergeCell ref="BB47:BW47"/>
    <mergeCell ref="A46:AE46"/>
    <mergeCell ref="AF46:AK46"/>
    <mergeCell ref="AL46:BA46"/>
    <mergeCell ref="BB46:BW46"/>
    <mergeCell ref="BX46:CM46"/>
    <mergeCell ref="CN46:DC46"/>
    <mergeCell ref="A45:AE45"/>
    <mergeCell ref="AF45:AK45"/>
    <mergeCell ref="BX44:CM44"/>
    <mergeCell ref="CN44:DC44"/>
    <mergeCell ref="A44:AE44"/>
    <mergeCell ref="AF44:AK44"/>
    <mergeCell ref="AL44:BA44"/>
    <mergeCell ref="BB44:BW44"/>
    <mergeCell ref="AL45:BA45"/>
    <mergeCell ref="BB45:BW45"/>
    <mergeCell ref="BB39:BW39"/>
    <mergeCell ref="A41:AE41"/>
    <mergeCell ref="AF41:AK41"/>
    <mergeCell ref="AL41:BA41"/>
    <mergeCell ref="BB41:BW41"/>
    <mergeCell ref="A42:AE42"/>
    <mergeCell ref="AF42:AK42"/>
    <mergeCell ref="AL42:BA42"/>
    <mergeCell ref="BB42:BW42"/>
    <mergeCell ref="AL40:BA40"/>
    <mergeCell ref="BX37:CM37"/>
    <mergeCell ref="CN37:DC37"/>
    <mergeCell ref="A36:AE36"/>
    <mergeCell ref="AF36:AK36"/>
    <mergeCell ref="A37:AD37"/>
    <mergeCell ref="AF37:AK37"/>
    <mergeCell ref="AL37:BA37"/>
    <mergeCell ref="BB37:BW37"/>
    <mergeCell ref="AL36:BA36"/>
    <mergeCell ref="BB36:BW36"/>
    <mergeCell ref="A34:AE34"/>
    <mergeCell ref="AF34:AK34"/>
    <mergeCell ref="BB33:BW33"/>
    <mergeCell ref="BX36:CM36"/>
    <mergeCell ref="CN36:DC36"/>
    <mergeCell ref="A35:AE35"/>
    <mergeCell ref="AF35:AK35"/>
    <mergeCell ref="AL33:BA33"/>
    <mergeCell ref="BB35:BW35"/>
    <mergeCell ref="BX34:CM34"/>
    <mergeCell ref="A32:AE32"/>
    <mergeCell ref="AF32:AK32"/>
    <mergeCell ref="AL32:BA32"/>
    <mergeCell ref="BB32:BW32"/>
    <mergeCell ref="CN32:DC32"/>
    <mergeCell ref="CN33:DC33"/>
    <mergeCell ref="A33:AE33"/>
    <mergeCell ref="AF33:AK33"/>
    <mergeCell ref="A29:AE29"/>
    <mergeCell ref="AF29:AK29"/>
    <mergeCell ref="AL29:BA29"/>
    <mergeCell ref="BB29:BW29"/>
    <mergeCell ref="A31:AE31"/>
    <mergeCell ref="AF31:AK31"/>
    <mergeCell ref="AL31:BA31"/>
    <mergeCell ref="BB31:BW31"/>
    <mergeCell ref="A30:AE30"/>
    <mergeCell ref="AF30:AK30"/>
    <mergeCell ref="A28:AE28"/>
    <mergeCell ref="AF28:AK28"/>
    <mergeCell ref="AL28:BA28"/>
    <mergeCell ref="BB28:BW28"/>
    <mergeCell ref="BX28:CM28"/>
    <mergeCell ref="CN28:DC28"/>
    <mergeCell ref="A27:AE27"/>
    <mergeCell ref="AF27:AK27"/>
    <mergeCell ref="AL27:BA27"/>
    <mergeCell ref="BB27:BW27"/>
    <mergeCell ref="A26:AE26"/>
    <mergeCell ref="AF26:AK26"/>
    <mergeCell ref="AL26:BA26"/>
    <mergeCell ref="BB26:BW26"/>
    <mergeCell ref="CN40:DC40"/>
    <mergeCell ref="A40:AE40"/>
    <mergeCell ref="AF40:AK40"/>
    <mergeCell ref="A38:AE38"/>
    <mergeCell ref="AF38:AK38"/>
    <mergeCell ref="A39:AE39"/>
    <mergeCell ref="AF39:AK39"/>
    <mergeCell ref="AL39:BA39"/>
    <mergeCell ref="AL38:BA38"/>
    <mergeCell ref="BB38:BW38"/>
    <mergeCell ref="CN27:DC27"/>
    <mergeCell ref="BX33:CM33"/>
    <mergeCell ref="CN31:DC31"/>
    <mergeCell ref="BX31:CM31"/>
    <mergeCell ref="BX26:CM26"/>
    <mergeCell ref="CN26:DC26"/>
    <mergeCell ref="BX27:CM27"/>
    <mergeCell ref="BX29:CM29"/>
    <mergeCell ref="CN29:DC29"/>
    <mergeCell ref="BX32:CM32"/>
    <mergeCell ref="A23:AE23"/>
    <mergeCell ref="AF23:AK23"/>
    <mergeCell ref="BX23:CM23"/>
    <mergeCell ref="CN23:DC23"/>
    <mergeCell ref="AL23:BA23"/>
    <mergeCell ref="BB23:BW23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BB17:BW17"/>
    <mergeCell ref="BX16:CM16"/>
    <mergeCell ref="CN16:DC16"/>
    <mergeCell ref="BX17:CM17"/>
    <mergeCell ref="CN17:DC17"/>
    <mergeCell ref="BX19:CM19"/>
    <mergeCell ref="CN19:DC19"/>
    <mergeCell ref="CN15:DC15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CN11:DC11"/>
    <mergeCell ref="S8:BW8"/>
    <mergeCell ref="CD8:CM8"/>
    <mergeCell ref="CN8:DC8"/>
    <mergeCell ref="A13:DC13"/>
    <mergeCell ref="A15:AE15"/>
    <mergeCell ref="AF15:AK15"/>
    <mergeCell ref="AL15:BA15"/>
    <mergeCell ref="BB15:BW15"/>
    <mergeCell ref="BX15:CM15"/>
    <mergeCell ref="BH1:DC1"/>
    <mergeCell ref="AJ6:AZ6"/>
    <mergeCell ref="BA6:BE6"/>
    <mergeCell ref="BF6:BG6"/>
    <mergeCell ref="CN6:DC6"/>
    <mergeCell ref="A3:CM3"/>
    <mergeCell ref="CN4:DC4"/>
    <mergeCell ref="CN5:DC5"/>
    <mergeCell ref="A50:AE50"/>
    <mergeCell ref="AF50:AK50"/>
    <mergeCell ref="AL50:BA50"/>
    <mergeCell ref="BB50:BW50"/>
    <mergeCell ref="BX50:CM50"/>
    <mergeCell ref="CN50:DC50"/>
    <mergeCell ref="BB34:BW34"/>
    <mergeCell ref="BX35:CM35"/>
    <mergeCell ref="CN35:DC35"/>
    <mergeCell ref="AL35:BA35"/>
    <mergeCell ref="CD7:CM7"/>
    <mergeCell ref="CN7:DC7"/>
    <mergeCell ref="A9:BW9"/>
    <mergeCell ref="CE9:CM9"/>
    <mergeCell ref="CN9:DC9"/>
    <mergeCell ref="CN10:DC10"/>
    <mergeCell ref="CN34:DC34"/>
    <mergeCell ref="BB40:BW40"/>
    <mergeCell ref="A54:AE54"/>
    <mergeCell ref="AF54:AK54"/>
    <mergeCell ref="BX52:CM52"/>
    <mergeCell ref="CN52:DC52"/>
    <mergeCell ref="BX53:CM53"/>
    <mergeCell ref="CN53:DC53"/>
    <mergeCell ref="BX40:CM40"/>
    <mergeCell ref="AL34:BA34"/>
    <mergeCell ref="AL54:BA54"/>
    <mergeCell ref="BB54:BW54"/>
    <mergeCell ref="BX54:CM54"/>
    <mergeCell ref="CN54:DC54"/>
    <mergeCell ref="A55:AE55"/>
    <mergeCell ref="AF55:AK55"/>
    <mergeCell ref="AL55:BA55"/>
    <mergeCell ref="BB55:BW55"/>
    <mergeCell ref="BX55:CM55"/>
    <mergeCell ref="CN55:DC55"/>
    <mergeCell ref="A56:AE56"/>
    <mergeCell ref="AF56:AK56"/>
    <mergeCell ref="AL56:BA56"/>
    <mergeCell ref="BB56:BW56"/>
    <mergeCell ref="BX56:CM56"/>
    <mergeCell ref="CN56:DC56"/>
    <mergeCell ref="AL30:BA30"/>
    <mergeCell ref="BB30:BW30"/>
    <mergeCell ref="BX30:CM30"/>
    <mergeCell ref="CN30:DC30"/>
    <mergeCell ref="A24:AE24"/>
    <mergeCell ref="AF24:AK24"/>
    <mergeCell ref="AL24:BA24"/>
    <mergeCell ref="BB24:BW24"/>
    <mergeCell ref="BX24:CM24"/>
    <mergeCell ref="CN24:DC24"/>
  </mergeCells>
  <printOptions/>
  <pageMargins left="0.2755905511811024" right="0.11811023622047245" top="0.5905511811023623" bottom="0.1968503937007874" header="0.1968503937007874" footer="0.5118110236220472"/>
  <pageSetup horizontalDpi="300" verticalDpi="300" orientation="portrait" paperSize="9" scale="25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1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7"/>
  <sheetViews>
    <sheetView view="pageBreakPreview" zoomScale="75" zoomScaleNormal="75" zoomScaleSheetLayoutView="75" zoomScalePageLayoutView="0" workbookViewId="0" topLeftCell="A1">
      <pane xSplit="36" ySplit="9" topLeftCell="AK42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BW8" sqref="BW8:CG8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247" t="s">
        <v>1</v>
      </c>
      <c r="CI2" s="247"/>
      <c r="CJ2" s="247"/>
      <c r="CK2" s="247"/>
      <c r="CL2" s="247"/>
      <c r="CM2" s="247"/>
      <c r="CN2" s="247"/>
      <c r="CO2" s="247"/>
      <c r="CP2" s="247"/>
      <c r="CQ2" s="247"/>
    </row>
    <row r="3" spans="1:107" ht="18.75">
      <c r="A3" s="248" t="s">
        <v>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/>
    </row>
    <row r="4" spans="41:55" ht="11.25"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107" ht="22.5" customHeight="1">
      <c r="A5" s="249" t="s">
        <v>3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50" t="s">
        <v>120</v>
      </c>
      <c r="AF5" s="250"/>
      <c r="AG5" s="250"/>
      <c r="AH5" s="250"/>
      <c r="AI5" s="250"/>
      <c r="AJ5" s="250"/>
      <c r="AK5" s="250" t="s">
        <v>4</v>
      </c>
      <c r="AL5" s="250"/>
      <c r="AM5" s="250"/>
      <c r="AN5" s="250"/>
      <c r="AO5" s="250"/>
      <c r="AP5" s="250"/>
      <c r="AQ5" s="250"/>
      <c r="AR5" s="250"/>
      <c r="AS5" s="250"/>
      <c r="AT5" s="250" t="s">
        <v>5</v>
      </c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 t="s">
        <v>6</v>
      </c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 t="s">
        <v>123</v>
      </c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1" t="s">
        <v>7</v>
      </c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</row>
    <row r="6" spans="1:107" ht="52.5" customHeight="1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</row>
    <row r="7" spans="1:107" ht="13.5" customHeight="1">
      <c r="A7" s="252">
        <v>1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3">
        <v>2</v>
      </c>
      <c r="AF7" s="253"/>
      <c r="AG7" s="253"/>
      <c r="AH7" s="253"/>
      <c r="AI7" s="253"/>
      <c r="AJ7" s="253"/>
      <c r="AK7" s="253">
        <v>3</v>
      </c>
      <c r="AL7" s="253"/>
      <c r="AM7" s="253"/>
      <c r="AN7" s="253"/>
      <c r="AO7" s="253"/>
      <c r="AP7" s="253"/>
      <c r="AQ7" s="253"/>
      <c r="AR7" s="253"/>
      <c r="AS7" s="253"/>
      <c r="AT7" s="253">
        <v>4</v>
      </c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>
        <v>5</v>
      </c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>
        <v>5</v>
      </c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4">
        <v>6</v>
      </c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</row>
    <row r="8" spans="1:107" s="12" customFormat="1" ht="18" customHeight="1">
      <c r="A8" s="11"/>
      <c r="B8" s="255" t="s">
        <v>8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6" t="s">
        <v>9</v>
      </c>
      <c r="AF8" s="256"/>
      <c r="AG8" s="256"/>
      <c r="AH8" s="256"/>
      <c r="AI8" s="256"/>
      <c r="AJ8" s="256"/>
      <c r="AK8" s="257" t="s">
        <v>127</v>
      </c>
      <c r="AL8" s="257"/>
      <c r="AM8" s="257"/>
      <c r="AN8" s="257"/>
      <c r="AO8" s="257"/>
      <c r="AP8" s="257"/>
      <c r="AQ8" s="257"/>
      <c r="AR8" s="257"/>
      <c r="AS8" s="257"/>
      <c r="AT8" s="258">
        <f>SUM(AT11:BJ40)+AT41+AT10</f>
        <v>9931418.99</v>
      </c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 t="e">
        <f>SUM(#REF!+#REF!+#REF!+#REF!+#REF!+#REF!+#REF!+#REF!)</f>
        <v>#REF!</v>
      </c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>
        <f>SUM(BW11:CG40)+BW41+BW10</f>
        <v>2950405.8</v>
      </c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62">
        <f>AT8-BW8</f>
        <v>6981013.19</v>
      </c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</row>
    <row r="9" spans="1:107" ht="14.25" customHeight="1">
      <c r="A9" s="13"/>
      <c r="B9" s="259" t="s">
        <v>128</v>
      </c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60"/>
      <c r="AF9" s="260"/>
      <c r="AG9" s="260"/>
      <c r="AH9" s="260"/>
      <c r="AI9" s="260"/>
      <c r="AJ9" s="260"/>
      <c r="AK9" s="261"/>
      <c r="AL9" s="261"/>
      <c r="AM9" s="261"/>
      <c r="AN9" s="261"/>
      <c r="AO9" s="261"/>
      <c r="AP9" s="261"/>
      <c r="AQ9" s="261"/>
      <c r="AR9" s="261"/>
      <c r="AS9" s="261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</row>
    <row r="10" spans="1:107" ht="206.25" customHeight="1">
      <c r="A10" s="15"/>
      <c r="B10" s="227" t="s">
        <v>239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9"/>
      <c r="AE10" s="230" t="s">
        <v>9</v>
      </c>
      <c r="AF10" s="231"/>
      <c r="AG10" s="231"/>
      <c r="AH10" s="231"/>
      <c r="AI10" s="231"/>
      <c r="AJ10" s="232"/>
      <c r="AK10" s="233" t="s">
        <v>240</v>
      </c>
      <c r="AL10" s="234"/>
      <c r="AM10" s="234"/>
      <c r="AN10" s="234"/>
      <c r="AO10" s="234"/>
      <c r="AP10" s="234"/>
      <c r="AQ10" s="234"/>
      <c r="AR10" s="234"/>
      <c r="AS10" s="235"/>
      <c r="AT10" s="217">
        <v>10000</v>
      </c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9"/>
      <c r="BK10" s="217">
        <v>28000</v>
      </c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9"/>
      <c r="BW10" s="217">
        <v>9200</v>
      </c>
      <c r="BX10" s="218"/>
      <c r="BY10" s="218"/>
      <c r="BZ10" s="218"/>
      <c r="CA10" s="218"/>
      <c r="CB10" s="218"/>
      <c r="CC10" s="218"/>
      <c r="CD10" s="218"/>
      <c r="CE10" s="218"/>
      <c r="CF10" s="218"/>
      <c r="CG10" s="219"/>
      <c r="CH10" s="217">
        <f>AT10-BW10</f>
        <v>800</v>
      </c>
      <c r="CI10" s="218"/>
      <c r="CJ10" s="218"/>
      <c r="CK10" s="218"/>
      <c r="CL10" s="218"/>
      <c r="CM10" s="218"/>
      <c r="CN10" s="218"/>
      <c r="CO10" s="218"/>
      <c r="CP10" s="218"/>
      <c r="CQ10" s="219"/>
      <c r="CR10" s="217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20"/>
    </row>
    <row r="11" spans="1:107" ht="169.5" customHeight="1">
      <c r="A11" s="15"/>
      <c r="B11" s="242" t="s">
        <v>33</v>
      </c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38" t="s">
        <v>9</v>
      </c>
      <c r="AF11" s="238"/>
      <c r="AG11" s="238"/>
      <c r="AH11" s="238"/>
      <c r="AI11" s="238"/>
      <c r="AJ11" s="238"/>
      <c r="AK11" s="223" t="s">
        <v>32</v>
      </c>
      <c r="AL11" s="223"/>
      <c r="AM11" s="223"/>
      <c r="AN11" s="223"/>
      <c r="AO11" s="223"/>
      <c r="AP11" s="223"/>
      <c r="AQ11" s="223"/>
      <c r="AR11" s="223"/>
      <c r="AS11" s="223"/>
      <c r="AT11" s="224">
        <v>3320000</v>
      </c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>
        <v>312100</v>
      </c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>
        <v>864862.74</v>
      </c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>
        <f>AT11-BW11</f>
        <v>2455137.26</v>
      </c>
      <c r="CI11" s="224"/>
      <c r="CJ11" s="224"/>
      <c r="CK11" s="224"/>
      <c r="CL11" s="224"/>
      <c r="CM11" s="224"/>
      <c r="CN11" s="224"/>
      <c r="CO11" s="224"/>
      <c r="CP11" s="224"/>
      <c r="CQ11" s="224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</row>
    <row r="12" ht="11.25" hidden="1"/>
    <row r="13" spans="1:107" ht="161.25" customHeight="1">
      <c r="A13" s="15"/>
      <c r="B13" s="242" t="s">
        <v>35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38" t="s">
        <v>9</v>
      </c>
      <c r="AF13" s="238"/>
      <c r="AG13" s="238"/>
      <c r="AH13" s="238"/>
      <c r="AI13" s="238"/>
      <c r="AJ13" s="238"/>
      <c r="AK13" s="223" t="s">
        <v>34</v>
      </c>
      <c r="AL13" s="223"/>
      <c r="AM13" s="223"/>
      <c r="AN13" s="223"/>
      <c r="AO13" s="223"/>
      <c r="AP13" s="223"/>
      <c r="AQ13" s="223"/>
      <c r="AR13" s="223"/>
      <c r="AS13" s="223"/>
      <c r="AT13" s="224">
        <v>257900</v>
      </c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>
        <v>69500</v>
      </c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>
        <v>59440.23</v>
      </c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>
        <f>AT13-BW13</f>
        <v>198459.77</v>
      </c>
      <c r="CI13" s="224"/>
      <c r="CJ13" s="224"/>
      <c r="CK13" s="224"/>
      <c r="CL13" s="224"/>
      <c r="CM13" s="224"/>
      <c r="CN13" s="224"/>
      <c r="CO13" s="224"/>
      <c r="CP13" s="224"/>
      <c r="CQ13" s="224"/>
      <c r="CR13" s="236"/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</row>
    <row r="14" spans="1:107" ht="194.25" customHeight="1">
      <c r="A14" s="15"/>
      <c r="B14" s="242" t="s">
        <v>37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38" t="s">
        <v>9</v>
      </c>
      <c r="AF14" s="238"/>
      <c r="AG14" s="238"/>
      <c r="AH14" s="238"/>
      <c r="AI14" s="238"/>
      <c r="AJ14" s="238"/>
      <c r="AK14" s="223" t="s">
        <v>36</v>
      </c>
      <c r="AL14" s="223"/>
      <c r="AM14" s="223"/>
      <c r="AN14" s="223"/>
      <c r="AO14" s="223"/>
      <c r="AP14" s="223"/>
      <c r="AQ14" s="223"/>
      <c r="AR14" s="223"/>
      <c r="AS14" s="223"/>
      <c r="AT14" s="224">
        <v>965600</v>
      </c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>
        <v>69500</v>
      </c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>
        <v>224027.02</v>
      </c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>
        <f>AT14-BW14</f>
        <v>741572.98</v>
      </c>
      <c r="CI14" s="224"/>
      <c r="CJ14" s="224"/>
      <c r="CK14" s="224"/>
      <c r="CL14" s="224"/>
      <c r="CM14" s="224"/>
      <c r="CN14" s="224"/>
      <c r="CO14" s="224"/>
      <c r="CP14" s="224"/>
      <c r="CQ14" s="224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</row>
    <row r="15" spans="1:107" s="5" customFormat="1" ht="144" customHeight="1">
      <c r="A15" s="16"/>
      <c r="B15" s="243" t="s">
        <v>39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38" t="s">
        <v>9</v>
      </c>
      <c r="AF15" s="238"/>
      <c r="AG15" s="238"/>
      <c r="AH15" s="238"/>
      <c r="AI15" s="238"/>
      <c r="AJ15" s="238"/>
      <c r="AK15" s="223" t="s">
        <v>38</v>
      </c>
      <c r="AL15" s="223"/>
      <c r="AM15" s="223"/>
      <c r="AN15" s="223"/>
      <c r="AO15" s="223"/>
      <c r="AP15" s="223"/>
      <c r="AQ15" s="223"/>
      <c r="AR15" s="223"/>
      <c r="AS15" s="223"/>
      <c r="AT15" s="224">
        <v>701800</v>
      </c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>
        <v>15000</v>
      </c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>
        <v>177718.82</v>
      </c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>
        <f>AT15-BW15</f>
        <v>524081.18</v>
      </c>
      <c r="CI15" s="224"/>
      <c r="CJ15" s="224"/>
      <c r="CK15" s="224"/>
      <c r="CL15" s="224"/>
      <c r="CM15" s="224"/>
      <c r="CN15" s="224"/>
      <c r="CO15" s="224"/>
      <c r="CP15" s="224"/>
      <c r="CQ15" s="224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</row>
    <row r="16" spans="1:107" ht="118.5" customHeight="1">
      <c r="A16" s="15"/>
      <c r="B16" s="243" t="s">
        <v>41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38" t="s">
        <v>9</v>
      </c>
      <c r="AF16" s="238"/>
      <c r="AG16" s="238"/>
      <c r="AH16" s="238"/>
      <c r="AI16" s="238"/>
      <c r="AJ16" s="238"/>
      <c r="AK16" s="223" t="s">
        <v>40</v>
      </c>
      <c r="AL16" s="223"/>
      <c r="AM16" s="223"/>
      <c r="AN16" s="223"/>
      <c r="AO16" s="223"/>
      <c r="AP16" s="223"/>
      <c r="AQ16" s="223"/>
      <c r="AR16" s="223"/>
      <c r="AS16" s="223"/>
      <c r="AT16" s="240">
        <v>40000</v>
      </c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18"/>
      <c r="BH16" s="18"/>
      <c r="BI16" s="18"/>
      <c r="BJ16" s="18"/>
      <c r="BK16" s="224">
        <v>88000</v>
      </c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>
        <v>22213</v>
      </c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>
        <f>AT16-BW16</f>
        <v>17787</v>
      </c>
      <c r="CI16" s="224"/>
      <c r="CJ16" s="224"/>
      <c r="CK16" s="224"/>
      <c r="CL16" s="224"/>
      <c r="CM16" s="224"/>
      <c r="CN16" s="224"/>
      <c r="CO16" s="224"/>
      <c r="CP16" s="224"/>
      <c r="CQ16" s="224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19"/>
    </row>
    <row r="17" spans="1:107" ht="118.5" customHeight="1">
      <c r="A17" s="15"/>
      <c r="B17" s="243" t="s">
        <v>43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38" t="s">
        <v>9</v>
      </c>
      <c r="AF17" s="238"/>
      <c r="AG17" s="238"/>
      <c r="AH17" s="238"/>
      <c r="AI17" s="238"/>
      <c r="AJ17" s="238"/>
      <c r="AK17" s="223" t="s">
        <v>42</v>
      </c>
      <c r="AL17" s="223"/>
      <c r="AM17" s="223"/>
      <c r="AN17" s="223"/>
      <c r="AO17" s="223"/>
      <c r="AP17" s="223"/>
      <c r="AQ17" s="223"/>
      <c r="AR17" s="223"/>
      <c r="AS17" s="223"/>
      <c r="AT17" s="240">
        <v>30000</v>
      </c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18"/>
      <c r="BH17" s="18"/>
      <c r="BI17" s="18"/>
      <c r="BJ17" s="18"/>
      <c r="BK17" s="224">
        <v>88000</v>
      </c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>
        <v>1568</v>
      </c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>
        <f>AT17-BW17</f>
        <v>28432</v>
      </c>
      <c r="CI17" s="224"/>
      <c r="CJ17" s="224"/>
      <c r="CK17" s="224"/>
      <c r="CL17" s="224"/>
      <c r="CM17" s="224"/>
      <c r="CN17" s="224"/>
      <c r="CO17" s="224"/>
      <c r="CP17" s="224"/>
      <c r="CQ17" s="224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0"/>
      <c r="DC17" s="19"/>
    </row>
    <row r="18" spans="1:107" ht="118.5" customHeight="1">
      <c r="A18" s="15"/>
      <c r="B18" s="243" t="s">
        <v>43</v>
      </c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38" t="s">
        <v>9</v>
      </c>
      <c r="AF18" s="238"/>
      <c r="AG18" s="238"/>
      <c r="AH18" s="238"/>
      <c r="AI18" s="238"/>
      <c r="AJ18" s="238"/>
      <c r="AK18" s="223" t="s">
        <v>207</v>
      </c>
      <c r="AL18" s="223"/>
      <c r="AM18" s="223"/>
      <c r="AN18" s="223"/>
      <c r="AO18" s="223"/>
      <c r="AP18" s="223"/>
      <c r="AQ18" s="223"/>
      <c r="AR18" s="223"/>
      <c r="AS18" s="223"/>
      <c r="AT18" s="240">
        <v>10000</v>
      </c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18"/>
      <c r="BH18" s="18"/>
      <c r="BI18" s="18"/>
      <c r="BJ18" s="18"/>
      <c r="BK18" s="224">
        <v>88000</v>
      </c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 t="s">
        <v>143</v>
      </c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>
        <f aca="true" t="shared" si="0" ref="CH18:CH29">AT18</f>
        <v>10000</v>
      </c>
      <c r="CI18" s="224"/>
      <c r="CJ18" s="224"/>
      <c r="CK18" s="224"/>
      <c r="CL18" s="224"/>
      <c r="CM18" s="224"/>
      <c r="CN18" s="224"/>
      <c r="CO18" s="224"/>
      <c r="CP18" s="224"/>
      <c r="CQ18" s="224"/>
      <c r="CR18" s="240"/>
      <c r="CS18" s="240"/>
      <c r="CT18" s="240"/>
      <c r="CU18" s="240"/>
      <c r="CV18" s="240"/>
      <c r="CW18" s="240"/>
      <c r="CX18" s="240"/>
      <c r="CY18" s="240"/>
      <c r="CZ18" s="240"/>
      <c r="DA18" s="240"/>
      <c r="DB18" s="240"/>
      <c r="DC18" s="19"/>
    </row>
    <row r="19" spans="1:107" ht="204" customHeight="1">
      <c r="A19" s="15"/>
      <c r="B19" s="241" t="s">
        <v>45</v>
      </c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38" t="s">
        <v>9</v>
      </c>
      <c r="AF19" s="238"/>
      <c r="AG19" s="238"/>
      <c r="AH19" s="238"/>
      <c r="AI19" s="238"/>
      <c r="AJ19" s="238"/>
      <c r="AK19" s="223" t="s">
        <v>44</v>
      </c>
      <c r="AL19" s="223"/>
      <c r="AM19" s="223"/>
      <c r="AN19" s="223"/>
      <c r="AO19" s="223"/>
      <c r="AP19" s="223"/>
      <c r="AQ19" s="223"/>
      <c r="AR19" s="223"/>
      <c r="AS19" s="223"/>
      <c r="AT19" s="240">
        <v>200</v>
      </c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18"/>
      <c r="BH19" s="18"/>
      <c r="BI19" s="18"/>
      <c r="BJ19" s="18"/>
      <c r="BK19" s="224">
        <v>88000</v>
      </c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>
        <v>200</v>
      </c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 t="s">
        <v>143</v>
      </c>
      <c r="CI19" s="224"/>
      <c r="CJ19" s="224"/>
      <c r="CK19" s="224"/>
      <c r="CL19" s="224"/>
      <c r="CM19" s="224"/>
      <c r="CN19" s="224"/>
      <c r="CO19" s="224"/>
      <c r="CP19" s="224"/>
      <c r="CQ19" s="224"/>
      <c r="CR19" s="240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19"/>
    </row>
    <row r="20" spans="1:107" ht="133.5" customHeight="1">
      <c r="A20" s="15"/>
      <c r="B20" s="244" t="s">
        <v>47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38" t="s">
        <v>9</v>
      </c>
      <c r="AF20" s="238"/>
      <c r="AG20" s="238"/>
      <c r="AH20" s="238"/>
      <c r="AI20" s="238"/>
      <c r="AJ20" s="238"/>
      <c r="AK20" s="263" t="s">
        <v>46</v>
      </c>
      <c r="AL20" s="263"/>
      <c r="AM20" s="263"/>
      <c r="AN20" s="263"/>
      <c r="AO20" s="263"/>
      <c r="AP20" s="263"/>
      <c r="AQ20" s="263"/>
      <c r="AR20" s="263"/>
      <c r="AS20" s="263"/>
      <c r="AT20" s="240">
        <v>30000</v>
      </c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18"/>
      <c r="BH20" s="18"/>
      <c r="BI20" s="18"/>
      <c r="BJ20" s="18"/>
      <c r="BK20" s="224">
        <v>0</v>
      </c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14"/>
      <c r="BW20" s="224" t="s">
        <v>143</v>
      </c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>
        <f t="shared" si="0"/>
        <v>30000</v>
      </c>
      <c r="CI20" s="224"/>
      <c r="CJ20" s="224"/>
      <c r="CK20" s="224"/>
      <c r="CL20" s="224"/>
      <c r="CM20" s="224"/>
      <c r="CN20" s="224"/>
      <c r="CO20" s="224"/>
      <c r="CP20" s="224"/>
      <c r="CQ20" s="224"/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19"/>
    </row>
    <row r="21" spans="1:107" ht="199.5" customHeight="1">
      <c r="A21" s="15"/>
      <c r="B21" s="242" t="s">
        <v>205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38" t="s">
        <v>9</v>
      </c>
      <c r="AF21" s="238"/>
      <c r="AG21" s="238"/>
      <c r="AH21" s="238"/>
      <c r="AI21" s="238"/>
      <c r="AJ21" s="238"/>
      <c r="AK21" s="223" t="s">
        <v>209</v>
      </c>
      <c r="AL21" s="223"/>
      <c r="AM21" s="223"/>
      <c r="AN21" s="223"/>
      <c r="AO21" s="223"/>
      <c r="AP21" s="223"/>
      <c r="AQ21" s="223"/>
      <c r="AR21" s="223"/>
      <c r="AS21" s="223"/>
      <c r="AT21" s="224">
        <v>20000</v>
      </c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>
        <v>28000</v>
      </c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>
        <v>20000</v>
      </c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 t="s">
        <v>143</v>
      </c>
      <c r="CI21" s="224"/>
      <c r="CJ21" s="224"/>
      <c r="CK21" s="224"/>
      <c r="CL21" s="224"/>
      <c r="CM21" s="224"/>
      <c r="CN21" s="224"/>
      <c r="CO21" s="224"/>
      <c r="CP21" s="224"/>
      <c r="CQ21" s="224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</row>
    <row r="22" spans="1:107" s="5" customFormat="1" ht="152.25" customHeight="1">
      <c r="A22" s="16" t="s">
        <v>10</v>
      </c>
      <c r="B22" s="244" t="s">
        <v>49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38" t="s">
        <v>9</v>
      </c>
      <c r="AF22" s="238"/>
      <c r="AG22" s="238"/>
      <c r="AH22" s="238"/>
      <c r="AI22" s="238"/>
      <c r="AJ22" s="238"/>
      <c r="AK22" s="223" t="s">
        <v>48</v>
      </c>
      <c r="AL22" s="223"/>
      <c r="AM22" s="223"/>
      <c r="AN22" s="223"/>
      <c r="AO22" s="223"/>
      <c r="AP22" s="223"/>
      <c r="AQ22" s="223"/>
      <c r="AR22" s="223"/>
      <c r="AS22" s="223"/>
      <c r="AT22" s="217">
        <v>60000</v>
      </c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0"/>
      <c r="BH22" s="20"/>
      <c r="BI22" s="20"/>
      <c r="BJ22" s="20"/>
      <c r="BK22" s="224">
        <v>0</v>
      </c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14"/>
      <c r="BW22" s="224">
        <v>8600</v>
      </c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>
        <f>AT22-BW22</f>
        <v>51400</v>
      </c>
      <c r="CI22" s="224"/>
      <c r="CJ22" s="224"/>
      <c r="CK22" s="224"/>
      <c r="CL22" s="224"/>
      <c r="CM22" s="224"/>
      <c r="CN22" s="224"/>
      <c r="CO22" s="224"/>
      <c r="CP22" s="224"/>
      <c r="CQ22" s="224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"/>
    </row>
    <row r="23" spans="1:107" s="5" customFormat="1" ht="160.5" customHeight="1">
      <c r="A23" s="16" t="s">
        <v>10</v>
      </c>
      <c r="B23" s="244" t="s">
        <v>51</v>
      </c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38" t="s">
        <v>9</v>
      </c>
      <c r="AF23" s="238"/>
      <c r="AG23" s="238"/>
      <c r="AH23" s="238"/>
      <c r="AI23" s="238"/>
      <c r="AJ23" s="238"/>
      <c r="AK23" s="223" t="s">
        <v>50</v>
      </c>
      <c r="AL23" s="223"/>
      <c r="AM23" s="223"/>
      <c r="AN23" s="223"/>
      <c r="AO23" s="223"/>
      <c r="AP23" s="223"/>
      <c r="AQ23" s="223"/>
      <c r="AR23" s="223"/>
      <c r="AS23" s="223"/>
      <c r="AT23" s="217">
        <v>38000</v>
      </c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0"/>
      <c r="BH23" s="20"/>
      <c r="BI23" s="20"/>
      <c r="BJ23" s="20"/>
      <c r="BK23" s="224">
        <v>0</v>
      </c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14"/>
      <c r="BW23" s="224" t="s">
        <v>143</v>
      </c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>
        <f t="shared" si="0"/>
        <v>38000</v>
      </c>
      <c r="CI23" s="224"/>
      <c r="CJ23" s="224"/>
      <c r="CK23" s="224"/>
      <c r="CL23" s="224"/>
      <c r="CM23" s="224"/>
      <c r="CN23" s="224"/>
      <c r="CO23" s="224"/>
      <c r="CP23" s="224"/>
      <c r="CQ23" s="224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"/>
    </row>
    <row r="24" spans="1:107" s="5" customFormat="1" ht="109.5" customHeight="1">
      <c r="A24" s="16"/>
      <c r="B24" s="244" t="s">
        <v>53</v>
      </c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6"/>
      <c r="AE24" s="238" t="s">
        <v>9</v>
      </c>
      <c r="AF24" s="238"/>
      <c r="AG24" s="238"/>
      <c r="AH24" s="238"/>
      <c r="AI24" s="238"/>
      <c r="AJ24" s="238"/>
      <c r="AK24" s="223" t="s">
        <v>52</v>
      </c>
      <c r="AL24" s="223"/>
      <c r="AM24" s="223"/>
      <c r="AN24" s="223"/>
      <c r="AO24" s="223"/>
      <c r="AP24" s="223"/>
      <c r="AQ24" s="223"/>
      <c r="AR24" s="223"/>
      <c r="AS24" s="223"/>
      <c r="AT24" s="217">
        <v>69700</v>
      </c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0"/>
      <c r="BH24" s="20"/>
      <c r="BI24" s="20"/>
      <c r="BJ24" s="20"/>
      <c r="BK24" s="224">
        <v>0</v>
      </c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14"/>
      <c r="BW24" s="224">
        <v>69600</v>
      </c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>
        <f>AT24-BW24</f>
        <v>100</v>
      </c>
      <c r="CI24" s="224"/>
      <c r="CJ24" s="224"/>
      <c r="CK24" s="224"/>
      <c r="CL24" s="224"/>
      <c r="CM24" s="224"/>
      <c r="CN24" s="224"/>
      <c r="CO24" s="224"/>
      <c r="CP24" s="224"/>
      <c r="CQ24" s="224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21"/>
    </row>
    <row r="25" spans="1:107" ht="126" customHeight="1">
      <c r="A25" s="15"/>
      <c r="B25" s="264" t="s">
        <v>55</v>
      </c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38" t="s">
        <v>9</v>
      </c>
      <c r="AF25" s="238"/>
      <c r="AG25" s="238"/>
      <c r="AH25" s="238"/>
      <c r="AI25" s="238"/>
      <c r="AJ25" s="238"/>
      <c r="AK25" s="263" t="s">
        <v>54</v>
      </c>
      <c r="AL25" s="263"/>
      <c r="AM25" s="263"/>
      <c r="AN25" s="263"/>
      <c r="AO25" s="263"/>
      <c r="AP25" s="263"/>
      <c r="AQ25" s="263"/>
      <c r="AR25" s="263"/>
      <c r="AS25" s="263"/>
      <c r="AT25" s="217">
        <v>143600</v>
      </c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2"/>
      <c r="BI25" s="22"/>
      <c r="BJ25" s="23"/>
      <c r="BK25" s="224">
        <v>22600</v>
      </c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>
        <v>44201.98</v>
      </c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5">
        <f>AT25-BW25</f>
        <v>99398.01999999999</v>
      </c>
      <c r="CI25" s="225"/>
      <c r="CJ25" s="225"/>
      <c r="CK25" s="225"/>
      <c r="CL25" s="225"/>
      <c r="CM25" s="225"/>
      <c r="CN25" s="225"/>
      <c r="CO25" s="225"/>
      <c r="CP25" s="225"/>
      <c r="CQ25" s="225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4"/>
    </row>
    <row r="26" spans="1:107" ht="147" customHeight="1">
      <c r="A26" s="15"/>
      <c r="B26" s="264" t="s">
        <v>57</v>
      </c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38" t="s">
        <v>9</v>
      </c>
      <c r="AF26" s="238"/>
      <c r="AG26" s="238"/>
      <c r="AH26" s="238"/>
      <c r="AI26" s="238"/>
      <c r="AJ26" s="238"/>
      <c r="AK26" s="263" t="s">
        <v>56</v>
      </c>
      <c r="AL26" s="263"/>
      <c r="AM26" s="263"/>
      <c r="AN26" s="263"/>
      <c r="AO26" s="263"/>
      <c r="AP26" s="263"/>
      <c r="AQ26" s="263"/>
      <c r="AR26" s="263"/>
      <c r="AS26" s="263"/>
      <c r="AT26" s="217">
        <v>43300</v>
      </c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2"/>
      <c r="BI26" s="22"/>
      <c r="BJ26" s="23"/>
      <c r="BK26" s="224">
        <v>22600</v>
      </c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>
        <v>10348.06</v>
      </c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5">
        <f>AT26-BW26</f>
        <v>32951.94</v>
      </c>
      <c r="CI26" s="225"/>
      <c r="CJ26" s="225"/>
      <c r="CK26" s="225"/>
      <c r="CL26" s="225"/>
      <c r="CM26" s="225"/>
      <c r="CN26" s="225"/>
      <c r="CO26" s="225"/>
      <c r="CP26" s="225"/>
      <c r="CQ26" s="225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4"/>
    </row>
    <row r="27" spans="1:107" ht="152.25" customHeight="1">
      <c r="A27" s="15"/>
      <c r="B27" s="264" t="s">
        <v>59</v>
      </c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38" t="s">
        <v>9</v>
      </c>
      <c r="AF27" s="238"/>
      <c r="AG27" s="238"/>
      <c r="AH27" s="238"/>
      <c r="AI27" s="238"/>
      <c r="AJ27" s="238"/>
      <c r="AK27" s="263" t="s">
        <v>58</v>
      </c>
      <c r="AL27" s="263"/>
      <c r="AM27" s="263"/>
      <c r="AN27" s="263"/>
      <c r="AO27" s="263"/>
      <c r="AP27" s="263"/>
      <c r="AQ27" s="263"/>
      <c r="AR27" s="263"/>
      <c r="AS27" s="263"/>
      <c r="AT27" s="217">
        <v>21300</v>
      </c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2"/>
      <c r="BI27" s="22"/>
      <c r="BJ27" s="23"/>
      <c r="BK27" s="224">
        <v>22600</v>
      </c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 t="s">
        <v>143</v>
      </c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5">
        <f t="shared" si="0"/>
        <v>21300</v>
      </c>
      <c r="CI27" s="225"/>
      <c r="CJ27" s="225"/>
      <c r="CK27" s="225"/>
      <c r="CL27" s="225"/>
      <c r="CM27" s="225"/>
      <c r="CN27" s="225"/>
      <c r="CO27" s="225"/>
      <c r="CP27" s="225"/>
      <c r="CQ27" s="225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4"/>
    </row>
    <row r="28" spans="1:256" s="33" customFormat="1" ht="181.5" customHeight="1">
      <c r="A28" s="29"/>
      <c r="B28" s="265" t="s">
        <v>61</v>
      </c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6" t="s">
        <v>9</v>
      </c>
      <c r="AF28" s="266"/>
      <c r="AG28" s="266"/>
      <c r="AH28" s="266"/>
      <c r="AI28" s="266"/>
      <c r="AJ28" s="266"/>
      <c r="AK28" s="263" t="s">
        <v>60</v>
      </c>
      <c r="AL28" s="263"/>
      <c r="AM28" s="263"/>
      <c r="AN28" s="263"/>
      <c r="AO28" s="263"/>
      <c r="AP28" s="263"/>
      <c r="AQ28" s="263"/>
      <c r="AR28" s="263"/>
      <c r="AS28" s="263"/>
      <c r="AT28" s="267">
        <v>1000</v>
      </c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30"/>
      <c r="BH28" s="26"/>
      <c r="BI28" s="26"/>
      <c r="BJ28" s="27"/>
      <c r="BK28" s="267">
        <v>150000</v>
      </c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7"/>
      <c r="BW28" s="224" t="s">
        <v>143</v>
      </c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5">
        <f t="shared" si="0"/>
        <v>1000</v>
      </c>
      <c r="CI28" s="225"/>
      <c r="CJ28" s="225"/>
      <c r="CK28" s="225"/>
      <c r="CL28" s="225"/>
      <c r="CM28" s="225"/>
      <c r="CN28" s="225"/>
      <c r="CO28" s="225"/>
      <c r="CP28" s="225"/>
      <c r="CQ28" s="225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8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GC28" s="34"/>
      <c r="GR28" s="35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107" s="5" customFormat="1" ht="178.5" customHeight="1">
      <c r="A29" s="16"/>
      <c r="B29" s="241" t="s">
        <v>63</v>
      </c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38" t="s">
        <v>9</v>
      </c>
      <c r="AF29" s="238"/>
      <c r="AG29" s="238"/>
      <c r="AH29" s="238"/>
      <c r="AI29" s="238"/>
      <c r="AJ29" s="238"/>
      <c r="AK29" s="223" t="s">
        <v>62</v>
      </c>
      <c r="AL29" s="223"/>
      <c r="AM29" s="223"/>
      <c r="AN29" s="223"/>
      <c r="AO29" s="223"/>
      <c r="AP29" s="223"/>
      <c r="AQ29" s="223"/>
      <c r="AR29" s="223"/>
      <c r="AS29" s="223"/>
      <c r="AT29" s="217">
        <v>20000</v>
      </c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2"/>
      <c r="BI29" s="22"/>
      <c r="BJ29" s="23"/>
      <c r="BK29" s="224">
        <v>22600</v>
      </c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 t="s">
        <v>143</v>
      </c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5">
        <f t="shared" si="0"/>
        <v>20000</v>
      </c>
      <c r="CI29" s="225"/>
      <c r="CJ29" s="225"/>
      <c r="CK29" s="225"/>
      <c r="CL29" s="225"/>
      <c r="CM29" s="225"/>
      <c r="CN29" s="225"/>
      <c r="CO29" s="225"/>
      <c r="CP29" s="225"/>
      <c r="CQ29" s="225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4"/>
    </row>
    <row r="30" spans="1:256" s="33" customFormat="1" ht="144.75" customHeight="1">
      <c r="A30" s="29"/>
      <c r="B30" s="265" t="s">
        <v>12</v>
      </c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6" t="s">
        <v>9</v>
      </c>
      <c r="AF30" s="266"/>
      <c r="AG30" s="266"/>
      <c r="AH30" s="266"/>
      <c r="AI30" s="266"/>
      <c r="AJ30" s="266"/>
      <c r="AK30" s="263" t="s">
        <v>11</v>
      </c>
      <c r="AL30" s="263"/>
      <c r="AM30" s="263"/>
      <c r="AN30" s="263"/>
      <c r="AO30" s="263"/>
      <c r="AP30" s="263"/>
      <c r="AQ30" s="263"/>
      <c r="AR30" s="263"/>
      <c r="AS30" s="263"/>
      <c r="AT30" s="267">
        <v>564600</v>
      </c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  <c r="BF30" s="267"/>
      <c r="BG30" s="30"/>
      <c r="BH30" s="26"/>
      <c r="BI30" s="26"/>
      <c r="BJ30" s="27"/>
      <c r="BK30" s="267">
        <v>150000</v>
      </c>
      <c r="BL30" s="267"/>
      <c r="BM30" s="267"/>
      <c r="BN30" s="267"/>
      <c r="BO30" s="267"/>
      <c r="BP30" s="267"/>
      <c r="BQ30" s="267"/>
      <c r="BR30" s="267"/>
      <c r="BS30" s="267"/>
      <c r="BT30" s="267"/>
      <c r="BU30" s="267"/>
      <c r="BV30" s="27"/>
      <c r="BW30" s="224">
        <v>113943.01</v>
      </c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5">
        <f>AT30-BW30</f>
        <v>450656.99</v>
      </c>
      <c r="CI30" s="225"/>
      <c r="CJ30" s="225"/>
      <c r="CK30" s="225"/>
      <c r="CL30" s="225"/>
      <c r="CM30" s="225"/>
      <c r="CN30" s="225"/>
      <c r="CO30" s="225"/>
      <c r="CP30" s="225"/>
      <c r="CQ30" s="225"/>
      <c r="CR30" s="267"/>
      <c r="CS30" s="267"/>
      <c r="CT30" s="267"/>
      <c r="CU30" s="267"/>
      <c r="CV30" s="267"/>
      <c r="CW30" s="267"/>
      <c r="CX30" s="267"/>
      <c r="CY30" s="267"/>
      <c r="CZ30" s="267"/>
      <c r="DA30" s="267"/>
      <c r="DB30" s="267"/>
      <c r="DC30" s="28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GC30" s="34"/>
      <c r="GR30" s="35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38" customFormat="1" ht="171" customHeight="1">
      <c r="A31" s="29"/>
      <c r="B31" s="265" t="s">
        <v>14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6" t="s">
        <v>9</v>
      </c>
      <c r="AF31" s="266"/>
      <c r="AG31" s="266"/>
      <c r="AH31" s="266"/>
      <c r="AI31" s="266"/>
      <c r="AJ31" s="266"/>
      <c r="AK31" s="263" t="s">
        <v>13</v>
      </c>
      <c r="AL31" s="263"/>
      <c r="AM31" s="263"/>
      <c r="AN31" s="263"/>
      <c r="AO31" s="263"/>
      <c r="AP31" s="263"/>
      <c r="AQ31" s="263"/>
      <c r="AR31" s="263"/>
      <c r="AS31" s="263"/>
      <c r="AT31" s="267">
        <v>50000</v>
      </c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30"/>
      <c r="BH31" s="26"/>
      <c r="BI31" s="26"/>
      <c r="BJ31" s="27"/>
      <c r="BK31" s="267">
        <v>2000</v>
      </c>
      <c r="BL31" s="267"/>
      <c r="BM31" s="267"/>
      <c r="BN31" s="267"/>
      <c r="BO31" s="267"/>
      <c r="BP31" s="267"/>
      <c r="BQ31" s="267"/>
      <c r="BR31" s="267"/>
      <c r="BS31" s="267"/>
      <c r="BT31" s="267"/>
      <c r="BU31" s="267"/>
      <c r="BV31" s="27"/>
      <c r="BW31" s="224" t="s">
        <v>143</v>
      </c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5">
        <f aca="true" t="shared" si="1" ref="CH31:CH36">AT31</f>
        <v>50000</v>
      </c>
      <c r="CI31" s="225"/>
      <c r="CJ31" s="225"/>
      <c r="CK31" s="225"/>
      <c r="CL31" s="225"/>
      <c r="CM31" s="225"/>
      <c r="CN31" s="225"/>
      <c r="CO31" s="225"/>
      <c r="CP31" s="225"/>
      <c r="CQ31" s="225"/>
      <c r="CR31" s="267"/>
      <c r="CS31" s="267"/>
      <c r="CT31" s="267"/>
      <c r="CU31" s="267"/>
      <c r="CV31" s="267"/>
      <c r="CW31" s="267"/>
      <c r="CX31" s="267"/>
      <c r="CY31" s="267"/>
      <c r="CZ31" s="267"/>
      <c r="DA31" s="267"/>
      <c r="DB31" s="267"/>
      <c r="DC31" s="28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GC31" s="39"/>
      <c r="GR31" s="40"/>
      <c r="HX31" s="33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38" customFormat="1" ht="173.25" customHeight="1">
      <c r="A32" s="29"/>
      <c r="B32" s="265" t="s">
        <v>16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6" t="s">
        <v>9</v>
      </c>
      <c r="AF32" s="266"/>
      <c r="AG32" s="266"/>
      <c r="AH32" s="266"/>
      <c r="AI32" s="266"/>
      <c r="AJ32" s="266"/>
      <c r="AK32" s="263" t="s">
        <v>15</v>
      </c>
      <c r="AL32" s="263"/>
      <c r="AM32" s="263"/>
      <c r="AN32" s="263"/>
      <c r="AO32" s="263"/>
      <c r="AP32" s="263"/>
      <c r="AQ32" s="263"/>
      <c r="AR32" s="263"/>
      <c r="AS32" s="263"/>
      <c r="AT32" s="267">
        <v>59000</v>
      </c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30"/>
      <c r="BH32" s="26"/>
      <c r="BI32" s="26"/>
      <c r="BJ32" s="27"/>
      <c r="BK32" s="267">
        <v>2000</v>
      </c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7"/>
      <c r="BW32" s="224">
        <v>37315.2</v>
      </c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5">
        <f>AT32-BW32</f>
        <v>21684.800000000003</v>
      </c>
      <c r="CI32" s="225"/>
      <c r="CJ32" s="225"/>
      <c r="CK32" s="225"/>
      <c r="CL32" s="225"/>
      <c r="CM32" s="225"/>
      <c r="CN32" s="225"/>
      <c r="CO32" s="225"/>
      <c r="CP32" s="225"/>
      <c r="CQ32" s="225"/>
      <c r="CR32" s="267"/>
      <c r="CS32" s="267"/>
      <c r="CT32" s="267"/>
      <c r="CU32" s="267"/>
      <c r="CV32" s="267"/>
      <c r="CW32" s="267"/>
      <c r="CX32" s="267"/>
      <c r="CY32" s="267"/>
      <c r="CZ32" s="267"/>
      <c r="DA32" s="267"/>
      <c r="DB32" s="267"/>
      <c r="DC32" s="28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GC32" s="39"/>
      <c r="GR32" s="40"/>
      <c r="HX32" s="33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38" customFormat="1" ht="164.25" customHeight="1">
      <c r="A33" s="29"/>
      <c r="B33" s="265" t="s">
        <v>18</v>
      </c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6" t="s">
        <v>9</v>
      </c>
      <c r="AF33" s="266"/>
      <c r="AG33" s="266"/>
      <c r="AH33" s="266"/>
      <c r="AI33" s="266"/>
      <c r="AJ33" s="266"/>
      <c r="AK33" s="263" t="s">
        <v>17</v>
      </c>
      <c r="AL33" s="263"/>
      <c r="AM33" s="263"/>
      <c r="AN33" s="263"/>
      <c r="AO33" s="263"/>
      <c r="AP33" s="263"/>
      <c r="AQ33" s="263"/>
      <c r="AR33" s="263"/>
      <c r="AS33" s="263"/>
      <c r="AT33" s="267">
        <v>100000</v>
      </c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30"/>
      <c r="BH33" s="26"/>
      <c r="BI33" s="26"/>
      <c r="BJ33" s="27"/>
      <c r="BK33" s="267">
        <v>2000</v>
      </c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7"/>
      <c r="BW33" s="224">
        <v>54614</v>
      </c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5">
        <f>AT33-BW33</f>
        <v>45386</v>
      </c>
      <c r="CI33" s="225"/>
      <c r="CJ33" s="225"/>
      <c r="CK33" s="225"/>
      <c r="CL33" s="225"/>
      <c r="CM33" s="225"/>
      <c r="CN33" s="225"/>
      <c r="CO33" s="225"/>
      <c r="CP33" s="225"/>
      <c r="CQ33" s="2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8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GC33" s="39"/>
      <c r="GR33" s="40"/>
      <c r="HX33" s="33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33" customFormat="1" ht="156" customHeight="1">
      <c r="A34" s="29"/>
      <c r="B34" s="265" t="s">
        <v>20</v>
      </c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6" t="s">
        <v>9</v>
      </c>
      <c r="AF34" s="266"/>
      <c r="AG34" s="266"/>
      <c r="AH34" s="266"/>
      <c r="AI34" s="266"/>
      <c r="AJ34" s="266"/>
      <c r="AK34" s="263" t="s">
        <v>19</v>
      </c>
      <c r="AL34" s="263"/>
      <c r="AM34" s="263"/>
      <c r="AN34" s="263"/>
      <c r="AO34" s="263"/>
      <c r="AP34" s="263"/>
      <c r="AQ34" s="263"/>
      <c r="AR34" s="263"/>
      <c r="AS34" s="263"/>
      <c r="AT34" s="267">
        <v>508098.99</v>
      </c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30"/>
      <c r="BH34" s="26"/>
      <c r="BI34" s="26"/>
      <c r="BJ34" s="27"/>
      <c r="BK34" s="267">
        <v>2000</v>
      </c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7"/>
      <c r="BW34" s="224">
        <v>133799.82</v>
      </c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5">
        <f>AT34-BW34</f>
        <v>374299.17</v>
      </c>
      <c r="CI34" s="225"/>
      <c r="CJ34" s="225"/>
      <c r="CK34" s="225"/>
      <c r="CL34" s="225"/>
      <c r="CM34" s="225"/>
      <c r="CN34" s="225"/>
      <c r="CO34" s="225"/>
      <c r="CP34" s="225"/>
      <c r="CQ34" s="225"/>
      <c r="CR34" s="267"/>
      <c r="CS34" s="267"/>
      <c r="CT34" s="267"/>
      <c r="CU34" s="267"/>
      <c r="CV34" s="267"/>
      <c r="CW34" s="267"/>
      <c r="CX34" s="267"/>
      <c r="CY34" s="267"/>
      <c r="CZ34" s="267"/>
      <c r="DA34" s="267"/>
      <c r="DB34" s="267"/>
      <c r="DC34" s="28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GC34" s="34"/>
      <c r="GR34" s="35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107" s="42" customFormat="1" ht="220.5" customHeight="1">
      <c r="A35" s="41"/>
      <c r="B35" s="265" t="s">
        <v>22</v>
      </c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94" t="s">
        <v>9</v>
      </c>
      <c r="AF35" s="295"/>
      <c r="AG35" s="295"/>
      <c r="AH35" s="295"/>
      <c r="AI35" s="295"/>
      <c r="AJ35" s="296"/>
      <c r="AK35" s="297" t="s">
        <v>21</v>
      </c>
      <c r="AL35" s="263"/>
      <c r="AM35" s="263"/>
      <c r="AN35" s="263"/>
      <c r="AO35" s="263"/>
      <c r="AP35" s="263"/>
      <c r="AQ35" s="263"/>
      <c r="AR35" s="263"/>
      <c r="AS35" s="263"/>
      <c r="AT35" s="267">
        <v>54000</v>
      </c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14"/>
      <c r="BH35" s="14"/>
      <c r="BI35" s="14"/>
      <c r="BJ35" s="14"/>
      <c r="BK35" s="224" t="e">
        <f>SUM(#REF!)</f>
        <v>#REF!</v>
      </c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 t="s">
        <v>143</v>
      </c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5">
        <f t="shared" si="1"/>
        <v>54000</v>
      </c>
      <c r="CI35" s="225"/>
      <c r="CJ35" s="225"/>
      <c r="CK35" s="225"/>
      <c r="CL35" s="225"/>
      <c r="CM35" s="225"/>
      <c r="CN35" s="225"/>
      <c r="CO35" s="225"/>
      <c r="CP35" s="225"/>
      <c r="CQ35" s="225"/>
      <c r="CR35" s="226"/>
      <c r="CS35" s="226"/>
      <c r="CT35" s="226"/>
      <c r="CU35" s="226"/>
      <c r="CV35" s="226"/>
      <c r="CW35" s="226"/>
      <c r="CX35" s="226"/>
      <c r="CY35" s="226"/>
      <c r="CZ35" s="226"/>
      <c r="DA35" s="226"/>
      <c r="DB35" s="226"/>
      <c r="DC35" s="226"/>
    </row>
    <row r="36" spans="1:256" s="33" customFormat="1" ht="180.75" customHeight="1">
      <c r="A36" s="29"/>
      <c r="B36" s="265" t="s">
        <v>24</v>
      </c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9" t="s">
        <v>9</v>
      </c>
      <c r="AF36" s="269"/>
      <c r="AG36" s="269"/>
      <c r="AH36" s="269"/>
      <c r="AI36" s="269"/>
      <c r="AJ36" s="269"/>
      <c r="AK36" s="263" t="s">
        <v>23</v>
      </c>
      <c r="AL36" s="263"/>
      <c r="AM36" s="263"/>
      <c r="AN36" s="263"/>
      <c r="AO36" s="263"/>
      <c r="AP36" s="263"/>
      <c r="AQ36" s="263"/>
      <c r="AR36" s="263"/>
      <c r="AS36" s="263"/>
      <c r="AT36" s="267">
        <v>80000</v>
      </c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30"/>
      <c r="BH36" s="26"/>
      <c r="BI36" s="26"/>
      <c r="BJ36" s="27"/>
      <c r="BK36" s="267">
        <v>2000</v>
      </c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7"/>
      <c r="BW36" s="224" t="s">
        <v>143</v>
      </c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5">
        <f t="shared" si="1"/>
        <v>80000</v>
      </c>
      <c r="CI36" s="225"/>
      <c r="CJ36" s="225"/>
      <c r="CK36" s="225"/>
      <c r="CL36" s="225"/>
      <c r="CM36" s="225"/>
      <c r="CN36" s="225"/>
      <c r="CO36" s="225"/>
      <c r="CP36" s="225"/>
      <c r="CQ36" s="225"/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8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GC36" s="34"/>
      <c r="GR36" s="35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107" s="42" customFormat="1" ht="86.25" customHeight="1">
      <c r="A37" s="41"/>
      <c r="B37" s="221" t="s">
        <v>242</v>
      </c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2" t="s">
        <v>9</v>
      </c>
      <c r="AF37" s="222"/>
      <c r="AG37" s="222"/>
      <c r="AH37" s="222"/>
      <c r="AI37" s="222"/>
      <c r="AJ37" s="222"/>
      <c r="AK37" s="223" t="s">
        <v>241</v>
      </c>
      <c r="AL37" s="223"/>
      <c r="AM37" s="223"/>
      <c r="AN37" s="223"/>
      <c r="AO37" s="223"/>
      <c r="AP37" s="223"/>
      <c r="AQ37" s="223"/>
      <c r="AR37" s="223"/>
      <c r="AS37" s="223"/>
      <c r="AT37" s="224">
        <v>5000</v>
      </c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 t="e">
        <f>SUM(#REF!)</f>
        <v>#REF!</v>
      </c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5" t="s">
        <v>143</v>
      </c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>
        <f>AT37</f>
        <v>5000</v>
      </c>
      <c r="CI37" s="225"/>
      <c r="CJ37" s="225"/>
      <c r="CK37" s="225"/>
      <c r="CL37" s="225"/>
      <c r="CM37" s="225"/>
      <c r="CN37" s="225"/>
      <c r="CO37" s="225"/>
      <c r="CP37" s="225"/>
      <c r="CQ37" s="225"/>
      <c r="CR37" s="226"/>
      <c r="CS37" s="226"/>
      <c r="CT37" s="226"/>
      <c r="CU37" s="226"/>
      <c r="CV37" s="226"/>
      <c r="CW37" s="226"/>
      <c r="CX37" s="226"/>
      <c r="CY37" s="226"/>
      <c r="CZ37" s="226"/>
      <c r="DA37" s="226"/>
      <c r="DB37" s="226"/>
      <c r="DC37" s="226"/>
    </row>
    <row r="38" spans="1:107" s="42" customFormat="1" ht="211.5" customHeight="1">
      <c r="A38" s="41"/>
      <c r="B38" s="221" t="s">
        <v>65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2" t="s">
        <v>9</v>
      </c>
      <c r="AF38" s="222"/>
      <c r="AG38" s="222"/>
      <c r="AH38" s="222"/>
      <c r="AI38" s="222"/>
      <c r="AJ38" s="222"/>
      <c r="AK38" s="223" t="s">
        <v>25</v>
      </c>
      <c r="AL38" s="223"/>
      <c r="AM38" s="223"/>
      <c r="AN38" s="223"/>
      <c r="AO38" s="223"/>
      <c r="AP38" s="223"/>
      <c r="AQ38" s="223"/>
      <c r="AR38" s="223"/>
      <c r="AS38" s="223"/>
      <c r="AT38" s="224">
        <v>2550200</v>
      </c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 t="e">
        <f>SUM(#REF!)</f>
        <v>#REF!</v>
      </c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5">
        <v>1057516.16</v>
      </c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>
        <f>AT38-BW38</f>
        <v>1492683.84</v>
      </c>
      <c r="CI38" s="225"/>
      <c r="CJ38" s="225"/>
      <c r="CK38" s="225"/>
      <c r="CL38" s="225"/>
      <c r="CM38" s="225"/>
      <c r="CN38" s="225"/>
      <c r="CO38" s="225"/>
      <c r="CP38" s="225"/>
      <c r="CQ38" s="225"/>
      <c r="CR38" s="226"/>
      <c r="CS38" s="226"/>
      <c r="CT38" s="226"/>
      <c r="CU38" s="226"/>
      <c r="CV38" s="226"/>
      <c r="CW38" s="226"/>
      <c r="CX38" s="226"/>
      <c r="CY38" s="226"/>
      <c r="CZ38" s="226"/>
      <c r="DA38" s="226"/>
      <c r="DB38" s="226"/>
      <c r="DC38" s="226"/>
    </row>
    <row r="39" spans="1:256" s="4" customFormat="1" ht="223.5" customHeight="1">
      <c r="A39" s="15"/>
      <c r="B39" s="268" t="s">
        <v>27</v>
      </c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38" t="s">
        <v>9</v>
      </c>
      <c r="AF39" s="238"/>
      <c r="AG39" s="238"/>
      <c r="AH39" s="238"/>
      <c r="AI39" s="238"/>
      <c r="AJ39" s="238"/>
      <c r="AK39" s="263" t="s">
        <v>26</v>
      </c>
      <c r="AL39" s="263"/>
      <c r="AM39" s="263"/>
      <c r="AN39" s="263"/>
      <c r="AO39" s="263"/>
      <c r="AP39" s="263"/>
      <c r="AQ39" s="263"/>
      <c r="AR39" s="263"/>
      <c r="AS39" s="263"/>
      <c r="AT39" s="224">
        <v>60000</v>
      </c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>
        <v>15000</v>
      </c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>
        <v>21336.76</v>
      </c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5">
        <f>AT39-BW39</f>
        <v>38663.240000000005</v>
      </c>
      <c r="CI39" s="225"/>
      <c r="CJ39" s="225"/>
      <c r="CK39" s="225"/>
      <c r="CL39" s="225"/>
      <c r="CM39" s="225"/>
      <c r="CN39" s="225"/>
      <c r="CO39" s="225"/>
      <c r="CP39" s="225"/>
      <c r="CQ39" s="225"/>
      <c r="CR39" s="236"/>
      <c r="CS39" s="236"/>
      <c r="CT39" s="236"/>
      <c r="CU39" s="236"/>
      <c r="CV39" s="236"/>
      <c r="CW39" s="236"/>
      <c r="CX39" s="236"/>
      <c r="CY39" s="236"/>
      <c r="CZ39" s="236"/>
      <c r="DA39" s="236"/>
      <c r="DB39" s="236"/>
      <c r="DC39" s="236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07" ht="144" customHeight="1">
      <c r="A40" s="15"/>
      <c r="B40" s="237" t="s">
        <v>28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8" t="s">
        <v>9</v>
      </c>
      <c r="AF40" s="238"/>
      <c r="AG40" s="238"/>
      <c r="AH40" s="238"/>
      <c r="AI40" s="238"/>
      <c r="AJ40" s="238"/>
      <c r="AK40" s="239" t="s">
        <v>202</v>
      </c>
      <c r="AL40" s="239"/>
      <c r="AM40" s="239"/>
      <c r="AN40" s="239"/>
      <c r="AO40" s="239"/>
      <c r="AP40" s="239"/>
      <c r="AQ40" s="239"/>
      <c r="AR40" s="239"/>
      <c r="AS40" s="239"/>
      <c r="AT40" s="224">
        <v>80000</v>
      </c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>
        <v>149400</v>
      </c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 t="s">
        <v>30</v>
      </c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5">
        <f>AT40</f>
        <v>80000</v>
      </c>
      <c r="CI40" s="225"/>
      <c r="CJ40" s="225"/>
      <c r="CK40" s="225"/>
      <c r="CL40" s="225"/>
      <c r="CM40" s="225"/>
      <c r="CN40" s="225"/>
      <c r="CO40" s="225"/>
      <c r="CP40" s="225"/>
      <c r="CQ40" s="225"/>
      <c r="CR40" s="236"/>
      <c r="CS40" s="236"/>
      <c r="CT40" s="236"/>
      <c r="CU40" s="236"/>
      <c r="CV40" s="236"/>
      <c r="CW40" s="236"/>
      <c r="CX40" s="236"/>
      <c r="CY40" s="236"/>
      <c r="CZ40" s="236"/>
      <c r="DA40" s="236"/>
      <c r="DB40" s="236"/>
      <c r="DC40" s="236"/>
    </row>
    <row r="41" spans="1:107" ht="96" customHeight="1">
      <c r="A41" s="15"/>
      <c r="B41" s="237" t="s">
        <v>228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8" t="s">
        <v>9</v>
      </c>
      <c r="AF41" s="238"/>
      <c r="AG41" s="238"/>
      <c r="AH41" s="238"/>
      <c r="AI41" s="238"/>
      <c r="AJ41" s="238"/>
      <c r="AK41" s="239" t="s">
        <v>229</v>
      </c>
      <c r="AL41" s="239"/>
      <c r="AM41" s="239"/>
      <c r="AN41" s="239"/>
      <c r="AO41" s="239"/>
      <c r="AP41" s="239"/>
      <c r="AQ41" s="239"/>
      <c r="AR41" s="239"/>
      <c r="AS41" s="239"/>
      <c r="AT41" s="224">
        <v>38120</v>
      </c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>
        <v>149400</v>
      </c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>
        <v>19901</v>
      </c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5">
        <f>AT41-BW41</f>
        <v>18219</v>
      </c>
      <c r="CI41" s="225"/>
      <c r="CJ41" s="225"/>
      <c r="CK41" s="225"/>
      <c r="CL41" s="225"/>
      <c r="CM41" s="225"/>
      <c r="CN41" s="225"/>
      <c r="CO41" s="225"/>
      <c r="CP41" s="225"/>
      <c r="CQ41" s="225"/>
      <c r="CR41" s="236"/>
      <c r="CS41" s="236"/>
      <c r="CT41" s="236"/>
      <c r="CU41" s="236"/>
      <c r="CV41" s="236"/>
      <c r="CW41" s="236"/>
      <c r="CX41" s="236"/>
      <c r="CY41" s="236"/>
      <c r="CZ41" s="236"/>
      <c r="DA41" s="236"/>
      <c r="DB41" s="236"/>
      <c r="DC41" s="236"/>
    </row>
    <row r="42" spans="1:256" ht="28.5" customHeight="1" thickBot="1">
      <c r="A42" s="43"/>
      <c r="B42" s="270" t="s">
        <v>66</v>
      </c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2"/>
      <c r="AE42" s="273" t="s">
        <v>67</v>
      </c>
      <c r="AF42" s="274"/>
      <c r="AG42" s="274"/>
      <c r="AH42" s="274"/>
      <c r="AI42" s="274"/>
      <c r="AJ42" s="275"/>
      <c r="AK42" s="276" t="s">
        <v>68</v>
      </c>
      <c r="AL42" s="274"/>
      <c r="AM42" s="274"/>
      <c r="AN42" s="274"/>
      <c r="AO42" s="274"/>
      <c r="AP42" s="274"/>
      <c r="AQ42" s="274"/>
      <c r="AR42" s="274"/>
      <c r="AS42" s="275"/>
      <c r="AT42" s="277">
        <f>стр1!BB17-стр2!AT8</f>
        <v>-571618.9900000002</v>
      </c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8"/>
      <c r="BI42" s="278"/>
      <c r="BJ42" s="279"/>
      <c r="BK42" s="280"/>
      <c r="BL42" s="281"/>
      <c r="BM42" s="281"/>
      <c r="BN42" s="281"/>
      <c r="BO42" s="281"/>
      <c r="BP42" s="281"/>
      <c r="BQ42" s="281"/>
      <c r="BR42" s="281"/>
      <c r="BS42" s="281"/>
      <c r="BT42" s="281"/>
      <c r="BU42" s="281"/>
      <c r="BV42" s="282"/>
      <c r="BW42" s="280">
        <f>стр1!BX17-стр2!BW8</f>
        <v>-228993.75</v>
      </c>
      <c r="BX42" s="281"/>
      <c r="BY42" s="281"/>
      <c r="BZ42" s="281"/>
      <c r="CA42" s="281"/>
      <c r="CB42" s="281"/>
      <c r="CC42" s="281"/>
      <c r="CD42" s="281"/>
      <c r="CE42" s="281"/>
      <c r="CF42" s="281"/>
      <c r="CG42" s="282"/>
      <c r="CH42" s="280" t="s">
        <v>68</v>
      </c>
      <c r="CI42" s="281"/>
      <c r="CJ42" s="281"/>
      <c r="CK42" s="281"/>
      <c r="CL42" s="281"/>
      <c r="CM42" s="281"/>
      <c r="CN42" s="281"/>
      <c r="CO42" s="281"/>
      <c r="CP42" s="281"/>
      <c r="CQ42" s="282"/>
      <c r="CR42" s="280"/>
      <c r="CS42" s="281"/>
      <c r="CT42" s="281"/>
      <c r="CU42" s="281"/>
      <c r="CV42" s="281"/>
      <c r="CW42" s="281"/>
      <c r="CX42" s="281"/>
      <c r="CY42" s="281"/>
      <c r="CZ42" s="281"/>
      <c r="DA42" s="281"/>
      <c r="DB42" s="281"/>
      <c r="DC42" s="283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  <c r="IV42" s="44"/>
    </row>
    <row r="43" spans="1:107" ht="3" customHeight="1" hidden="1">
      <c r="A43" s="15"/>
      <c r="B43" s="284" t="s">
        <v>69</v>
      </c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5" t="s">
        <v>67</v>
      </c>
      <c r="AF43" s="285"/>
      <c r="AG43" s="285"/>
      <c r="AH43" s="285"/>
      <c r="AI43" s="285"/>
      <c r="AJ43" s="285"/>
      <c r="AK43" s="286"/>
      <c r="AL43" s="286"/>
      <c r="AM43" s="286"/>
      <c r="AN43" s="286"/>
      <c r="AO43" s="286"/>
      <c r="AP43" s="286"/>
      <c r="AQ43" s="286"/>
      <c r="AR43" s="286"/>
      <c r="AS43" s="286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7"/>
      <c r="BE43" s="287"/>
      <c r="BF43" s="287"/>
      <c r="BG43" s="287"/>
      <c r="BH43" s="287"/>
      <c r="BI43" s="287"/>
      <c r="BJ43" s="287"/>
      <c r="BK43" s="287"/>
      <c r="BL43" s="287"/>
      <c r="BM43" s="287"/>
      <c r="BN43" s="287"/>
      <c r="BO43" s="287"/>
      <c r="BP43" s="287"/>
      <c r="BQ43" s="287"/>
      <c r="BR43" s="287"/>
      <c r="BS43" s="287"/>
      <c r="BT43" s="287"/>
      <c r="BU43" s="287"/>
      <c r="BV43" s="287"/>
      <c r="BW43" s="287">
        <f>стр1!BX13-стр2!BW4</f>
        <v>0</v>
      </c>
      <c r="BX43" s="287"/>
      <c r="BY43" s="287"/>
      <c r="BZ43" s="287"/>
      <c r="CA43" s="287"/>
      <c r="CB43" s="287"/>
      <c r="CC43" s="287"/>
      <c r="CD43" s="287"/>
      <c r="CE43" s="287"/>
      <c r="CF43" s="287"/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9"/>
      <c r="CS43" s="289"/>
      <c r="CT43" s="289"/>
      <c r="CU43" s="289"/>
      <c r="CV43" s="289"/>
      <c r="CW43" s="289"/>
      <c r="CX43" s="289"/>
      <c r="CY43" s="289"/>
      <c r="CZ43" s="289"/>
      <c r="DA43" s="289"/>
      <c r="DB43" s="289"/>
      <c r="DC43" s="289"/>
    </row>
    <row r="44" spans="1:107" ht="14.25" customHeight="1" hidden="1">
      <c r="A44" s="15"/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2"/>
      <c r="AF44" s="292"/>
      <c r="AG44" s="292"/>
      <c r="AH44" s="292"/>
      <c r="AI44" s="292"/>
      <c r="AJ44" s="292"/>
      <c r="AK44" s="293"/>
      <c r="AL44" s="293"/>
      <c r="AM44" s="293"/>
      <c r="AN44" s="293"/>
      <c r="AO44" s="293"/>
      <c r="AP44" s="293"/>
      <c r="AQ44" s="293"/>
      <c r="AR44" s="293"/>
      <c r="AS44" s="293"/>
      <c r="AT44" s="288"/>
      <c r="AU44" s="288"/>
      <c r="AV44" s="288"/>
      <c r="AW44" s="288"/>
      <c r="AX44" s="288"/>
      <c r="AY44" s="288"/>
      <c r="AZ44" s="288"/>
      <c r="BA44" s="288"/>
      <c r="BB44" s="288"/>
      <c r="BC44" s="288"/>
      <c r="BD44" s="288"/>
      <c r="BE44" s="288"/>
      <c r="BF44" s="288"/>
      <c r="BG44" s="288"/>
      <c r="BH44" s="288"/>
      <c r="BI44" s="288"/>
      <c r="BJ44" s="288"/>
      <c r="BK44" s="288"/>
      <c r="BL44" s="288"/>
      <c r="BM44" s="288"/>
      <c r="BN44" s="288"/>
      <c r="BO44" s="288"/>
      <c r="BP44" s="288"/>
      <c r="BQ44" s="288"/>
      <c r="BR44" s="288"/>
      <c r="BS44" s="288"/>
      <c r="BT44" s="288"/>
      <c r="BU44" s="288"/>
      <c r="BV44" s="288"/>
      <c r="BW44" s="288"/>
      <c r="BX44" s="288"/>
      <c r="BY44" s="288"/>
      <c r="BZ44" s="288"/>
      <c r="CA44" s="288"/>
      <c r="CB44" s="288"/>
      <c r="CC44" s="288"/>
      <c r="CD44" s="288"/>
      <c r="CE44" s="288"/>
      <c r="CF44" s="288"/>
      <c r="CG44" s="288"/>
      <c r="CH44" s="288"/>
      <c r="CI44" s="288"/>
      <c r="CJ44" s="288"/>
      <c r="CK44" s="288"/>
      <c r="CL44" s="288"/>
      <c r="CM44" s="288"/>
      <c r="CN44" s="288"/>
      <c r="CO44" s="288"/>
      <c r="CP44" s="288"/>
      <c r="CQ44" s="288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</row>
    <row r="45" spans="1:107" ht="14.25" customHeight="1" hidden="1">
      <c r="A45" s="15"/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2"/>
      <c r="AF45" s="292"/>
      <c r="AG45" s="292"/>
      <c r="AH45" s="292"/>
      <c r="AI45" s="292"/>
      <c r="AJ45" s="292"/>
      <c r="AK45" s="293"/>
      <c r="AL45" s="293"/>
      <c r="AM45" s="293"/>
      <c r="AN45" s="293"/>
      <c r="AO45" s="293"/>
      <c r="AP45" s="293"/>
      <c r="AQ45" s="293"/>
      <c r="AR45" s="293"/>
      <c r="AS45" s="293"/>
      <c r="AT45" s="288"/>
      <c r="AU45" s="288"/>
      <c r="AV45" s="288"/>
      <c r="AW45" s="288"/>
      <c r="AX45" s="288"/>
      <c r="AY45" s="288"/>
      <c r="AZ45" s="288"/>
      <c r="BA45" s="288"/>
      <c r="BB45" s="288"/>
      <c r="BC45" s="288"/>
      <c r="BD45" s="288"/>
      <c r="BE45" s="288"/>
      <c r="BF45" s="288"/>
      <c r="BG45" s="288"/>
      <c r="BH45" s="288"/>
      <c r="BI45" s="288"/>
      <c r="BJ45" s="288"/>
      <c r="BK45" s="288"/>
      <c r="BL45" s="288"/>
      <c r="BM45" s="288"/>
      <c r="BN45" s="288"/>
      <c r="BO45" s="288"/>
      <c r="BP45" s="288"/>
      <c r="BQ45" s="288"/>
      <c r="BR45" s="288"/>
      <c r="BS45" s="288"/>
      <c r="BT45" s="288"/>
      <c r="BU45" s="288"/>
      <c r="BV45" s="288"/>
      <c r="BW45" s="288"/>
      <c r="BX45" s="288"/>
      <c r="BY45" s="288"/>
      <c r="BZ45" s="288"/>
      <c r="CA45" s="288"/>
      <c r="CB45" s="288"/>
      <c r="CC45" s="288"/>
      <c r="CD45" s="288"/>
      <c r="CE45" s="288"/>
      <c r="CF45" s="288"/>
      <c r="CG45" s="288"/>
      <c r="CH45" s="288"/>
      <c r="CI45" s="288"/>
      <c r="CJ45" s="288"/>
      <c r="CK45" s="288"/>
      <c r="CL45" s="288"/>
      <c r="CM45" s="288"/>
      <c r="CN45" s="288"/>
      <c r="CO45" s="288"/>
      <c r="CP45" s="288"/>
      <c r="CQ45" s="288"/>
      <c r="CR45" s="290"/>
      <c r="CS45" s="290"/>
      <c r="CT45" s="290"/>
      <c r="CU45" s="290"/>
      <c r="CV45" s="290"/>
      <c r="CW45" s="290"/>
      <c r="CX45" s="290"/>
      <c r="CY45" s="290"/>
      <c r="CZ45" s="290"/>
      <c r="DA45" s="290"/>
      <c r="DB45" s="290"/>
      <c r="DC45" s="290"/>
    </row>
    <row r="46" spans="1:107" ht="14.25" customHeight="1" hidden="1">
      <c r="A46" s="15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2"/>
      <c r="AF46" s="292"/>
      <c r="AG46" s="292"/>
      <c r="AH46" s="292"/>
      <c r="AI46" s="292"/>
      <c r="AJ46" s="292"/>
      <c r="AK46" s="293"/>
      <c r="AL46" s="293"/>
      <c r="AM46" s="293"/>
      <c r="AN46" s="293"/>
      <c r="AO46" s="293"/>
      <c r="AP46" s="293"/>
      <c r="AQ46" s="293"/>
      <c r="AR46" s="293"/>
      <c r="AS46" s="293"/>
      <c r="AT46" s="288"/>
      <c r="AU46" s="288"/>
      <c r="AV46" s="288"/>
      <c r="AW46" s="288"/>
      <c r="AX46" s="288"/>
      <c r="AY46" s="288"/>
      <c r="AZ46" s="288"/>
      <c r="BA46" s="288"/>
      <c r="BB46" s="288"/>
      <c r="BC46" s="288"/>
      <c r="BD46" s="288"/>
      <c r="BE46" s="288"/>
      <c r="BF46" s="288"/>
      <c r="BG46" s="288"/>
      <c r="BH46" s="288"/>
      <c r="BI46" s="288"/>
      <c r="BJ46" s="288"/>
      <c r="BK46" s="288"/>
      <c r="BL46" s="288"/>
      <c r="BM46" s="288"/>
      <c r="BN46" s="288"/>
      <c r="BO46" s="288"/>
      <c r="BP46" s="288"/>
      <c r="BQ46" s="288"/>
      <c r="BR46" s="288"/>
      <c r="BS46" s="288"/>
      <c r="BT46" s="288"/>
      <c r="BU46" s="288"/>
      <c r="BV46" s="288"/>
      <c r="BW46" s="288"/>
      <c r="BX46" s="288"/>
      <c r="BY46" s="288"/>
      <c r="BZ46" s="288"/>
      <c r="CA46" s="288"/>
      <c r="CB46" s="288"/>
      <c r="CC46" s="288"/>
      <c r="CD46" s="288"/>
      <c r="CE46" s="288"/>
      <c r="CF46" s="288"/>
      <c r="CG46" s="288"/>
      <c r="CH46" s="288"/>
      <c r="CI46" s="288"/>
      <c r="CJ46" s="288"/>
      <c r="CK46" s="288"/>
      <c r="CL46" s="288"/>
      <c r="CM46" s="288"/>
      <c r="CN46" s="288"/>
      <c r="CO46" s="288"/>
      <c r="CP46" s="288"/>
      <c r="CQ46" s="288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</row>
    <row r="47" spans="31:95" ht="11.25">
      <c r="AE47" s="1">
        <v>277</v>
      </c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</row>
    <row r="48" spans="31:95" ht="11.25">
      <c r="AE48" s="1">
        <v>278</v>
      </c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</row>
    <row r="49" spans="46:95" ht="11.25"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</row>
    <row r="50" spans="46:95" ht="11.25"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</row>
    <row r="51" spans="46:95" ht="11.25"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</row>
    <row r="52" spans="46:95" ht="11.25"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</row>
    <row r="53" spans="46:95" ht="11.25"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</row>
    <row r="54" spans="46:95" ht="11.25"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</row>
    <row r="55" spans="46:95" ht="11.25"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</row>
    <row r="56" spans="46:95" ht="11.25"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</row>
    <row r="57" spans="46:95" ht="11.25"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</row>
    <row r="58" spans="46:95" ht="11.25"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</row>
    <row r="59" spans="46:95" ht="11.25"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</row>
    <row r="60" spans="46:95" ht="11.25"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</row>
    <row r="61" spans="46:95" ht="11.25"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</row>
    <row r="62" spans="46:95" ht="11.25"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</row>
    <row r="63" spans="46:95" ht="11.25"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</row>
    <row r="64" spans="46:95" ht="11.25"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</row>
    <row r="65" spans="46:95" ht="11.25"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</row>
    <row r="66" spans="46:95" ht="11.25"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</row>
    <row r="67" spans="46:95" ht="11.25"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</row>
    <row r="68" spans="46:95" ht="11.25"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</row>
    <row r="69" spans="46:95" ht="11.25"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</row>
    <row r="70" spans="46:95" ht="11.25"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</row>
    <row r="71" spans="46:95" ht="11.25"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</row>
    <row r="72" spans="46:95" ht="11.25"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</row>
    <row r="73" spans="46:95" ht="11.25"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</row>
    <row r="74" spans="46:95" ht="11.25"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</row>
    <row r="75" spans="46:95" ht="11.25"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</row>
    <row r="76" spans="46:95" ht="11.25"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</row>
    <row r="77" spans="46:95" ht="11.25"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</row>
    <row r="78" spans="46:95" ht="11.25"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</row>
    <row r="79" spans="46:95" ht="11.25"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</row>
    <row r="80" spans="46:95" ht="11.25"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</row>
    <row r="81" spans="46:95" ht="11.25"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</row>
    <row r="82" spans="46:95" ht="11.25"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</row>
    <row r="83" spans="46:95" ht="11.25"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</row>
    <row r="84" spans="46:95" ht="11.25"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</row>
    <row r="85" spans="46:95" ht="11.25"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</row>
    <row r="86" spans="46:95" ht="11.25"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</row>
    <row r="87" spans="46:95" ht="11.25"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</row>
    <row r="88" spans="46:95" ht="11.25"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</row>
    <row r="89" spans="46:95" ht="11.25"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</row>
    <row r="90" spans="46:95" ht="11.25"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</row>
    <row r="91" spans="46:95" ht="11.25"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</row>
    <row r="92" spans="46:95" ht="11.25"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</row>
    <row r="93" spans="46:95" ht="11.25"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</row>
    <row r="94" spans="46:95" ht="11.25"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</row>
    <row r="95" spans="46:95" ht="11.25"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</row>
    <row r="96" spans="46:95" ht="11.25"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</row>
    <row r="97" spans="46:95" ht="11.25"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</row>
    <row r="98" spans="46:95" ht="11.25"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</row>
    <row r="99" spans="46:95" ht="11.25"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</row>
    <row r="100" spans="46:95" ht="11.25"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</row>
    <row r="101" spans="46:95" ht="11.25"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</row>
    <row r="102" spans="46:95" ht="11.25"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</row>
    <row r="103" spans="46:95" ht="11.25"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</row>
    <row r="104" spans="46:95" ht="11.25"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</row>
    <row r="105" spans="46:95" ht="11.25"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</row>
    <row r="106" spans="46:95" ht="11.25"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</row>
    <row r="107" spans="46:95" ht="11.25"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</row>
    <row r="108" spans="46:95" ht="11.25"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</row>
    <row r="109" spans="46:95" ht="11.25"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</row>
    <row r="110" spans="46:95" ht="11.25"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</row>
    <row r="111" spans="46:95" ht="11.25"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</row>
    <row r="112" spans="46:95" ht="11.25"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</row>
    <row r="113" spans="46:95" ht="11.25"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</row>
    <row r="114" spans="46:95" ht="11.25"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</row>
    <row r="115" spans="46:95" ht="11.25"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</row>
    <row r="116" spans="46:95" ht="11.25"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</row>
    <row r="117" spans="46:95" ht="11.25"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</row>
    <row r="118" spans="46:95" ht="11.25"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</row>
    <row r="119" spans="46:95" ht="11.25"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</row>
    <row r="120" spans="46:95" ht="11.25"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</row>
    <row r="121" spans="46:95" ht="11.25"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</row>
    <row r="122" spans="46:95" ht="11.25"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</row>
    <row r="123" spans="46:95" ht="11.25"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</row>
    <row r="124" spans="46:95" ht="11.25"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</row>
    <row r="125" spans="46:95" ht="11.25"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</row>
    <row r="126" spans="46:95" ht="11.25"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</row>
    <row r="127" spans="46:95" ht="11.25"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</row>
    <row r="128" spans="46:95" ht="11.25"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</row>
    <row r="129" spans="46:95" ht="11.25"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</row>
    <row r="130" spans="46:95" ht="11.25"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</row>
    <row r="131" spans="46:95" ht="11.25"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</row>
    <row r="132" spans="46:95" ht="11.25"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</row>
    <row r="133" spans="46:95" ht="11.25"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</row>
    <row r="134" spans="46:95" ht="11.25"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</row>
    <row r="135" spans="46:95" ht="11.25"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</row>
    <row r="136" spans="46:95" ht="11.25"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</row>
    <row r="137" spans="46:95" ht="11.25"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</row>
    <row r="138" spans="46:95" ht="11.25"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</row>
    <row r="139" spans="46:95" ht="11.25"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</row>
    <row r="140" spans="46:95" ht="11.25"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</row>
    <row r="141" spans="46:95" ht="11.25"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</row>
    <row r="142" spans="46:95" ht="11.25"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</row>
    <row r="143" spans="46:95" ht="11.25"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</row>
    <row r="144" spans="46:95" ht="11.25"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</row>
    <row r="145" spans="46:95" ht="11.25"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</row>
    <row r="146" spans="46:95" ht="11.25"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</row>
    <row r="147" spans="46:95" ht="11.25"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</row>
    <row r="148" spans="46:95" ht="11.25"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</row>
    <row r="149" spans="46:95" ht="11.25"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</row>
    <row r="150" spans="46:95" ht="11.25"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</row>
    <row r="151" spans="46:95" ht="11.25"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</row>
    <row r="152" spans="46:95" ht="11.25"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</row>
    <row r="153" spans="46:95" ht="11.25"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</row>
    <row r="154" spans="46:95" ht="11.25"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</row>
    <row r="155" spans="46:95" ht="11.25"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</row>
    <row r="156" spans="46:95" ht="11.25"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</row>
    <row r="157" spans="46:95" ht="11.25"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</row>
    <row r="158" spans="46:95" ht="11.25"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</row>
    <row r="159" spans="46:95" ht="11.25"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</row>
    <row r="160" spans="46:95" ht="11.25"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</row>
    <row r="161" spans="46:95" ht="11.25"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</row>
    <row r="162" spans="46:95" ht="11.25"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</row>
    <row r="163" spans="46:95" ht="11.25"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</row>
    <row r="164" spans="46:95" ht="11.25"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</row>
    <row r="165" spans="46:95" ht="11.25"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</row>
    <row r="166" spans="46:95" ht="11.25"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</row>
    <row r="167" spans="46:95" ht="11.25"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</row>
    <row r="168" spans="46:95" ht="11.25"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</row>
    <row r="169" spans="46:95" ht="11.25"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</row>
    <row r="170" spans="46:95" ht="11.25"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</row>
    <row r="171" spans="46:95" ht="11.25"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</row>
    <row r="172" spans="46:95" ht="11.25"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</row>
    <row r="173" spans="46:95" ht="11.25"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</row>
    <row r="174" spans="46:95" ht="11.25"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</row>
    <row r="175" spans="46:95" ht="11.25"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</row>
    <row r="176" spans="46:95" ht="11.25"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</row>
    <row r="177" spans="46:95" ht="11.25"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</row>
    <row r="178" spans="46:95" ht="11.25"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</row>
    <row r="179" spans="46:95" ht="11.25"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</row>
    <row r="180" spans="46:95" ht="11.25"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</row>
    <row r="181" spans="46:95" ht="11.25"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</row>
    <row r="182" spans="46:95" ht="11.25"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</row>
    <row r="183" spans="46:95" ht="11.25"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</row>
    <row r="184" spans="46:95" ht="11.25"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</row>
    <row r="185" spans="46:95" ht="11.25"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</row>
    <row r="186" spans="46:95" ht="11.25"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</row>
    <row r="187" spans="46:95" ht="11.25"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</row>
    <row r="188" spans="46:95" ht="11.25"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</row>
    <row r="189" spans="46:95" ht="11.25"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</row>
    <row r="190" spans="46:95" ht="11.25"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</row>
    <row r="191" spans="46:95" ht="11.25"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</row>
    <row r="192" spans="46:95" ht="11.25"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</row>
    <row r="193" spans="46:95" ht="11.25"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</row>
    <row r="194" spans="46:95" ht="11.25"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</row>
    <row r="195" spans="46:95" ht="11.25"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</row>
    <row r="196" spans="46:95" ht="11.25"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</row>
    <row r="197" spans="46:95" ht="11.25"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</row>
    <row r="198" spans="46:95" ht="11.25"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</row>
    <row r="199" spans="46:95" ht="11.25"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</row>
    <row r="200" spans="46:95" ht="11.25"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</row>
    <row r="201" spans="46:95" ht="11.25"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</row>
    <row r="202" spans="46:95" ht="11.25"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</row>
    <row r="203" spans="46:95" ht="11.25"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</row>
    <row r="204" spans="46:95" ht="11.25"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</row>
    <row r="205" spans="46:95" ht="11.25"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</row>
    <row r="206" spans="46:95" ht="11.25"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</row>
    <row r="207" spans="46:95" ht="11.25"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</row>
    <row r="208" spans="46:95" ht="11.25"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</row>
    <row r="209" spans="46:95" ht="11.25"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</row>
    <row r="210" spans="46:95" ht="11.25"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</row>
    <row r="211" spans="46:95" ht="11.25"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</row>
    <row r="212" spans="46:95" ht="11.25"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</row>
    <row r="213" spans="46:95" ht="11.25"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</row>
    <row r="214" spans="46:95" ht="11.25"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</row>
    <row r="215" spans="46:95" ht="11.25"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</row>
    <row r="216" spans="46:95" ht="11.25"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</row>
    <row r="217" spans="46:95" ht="11.25"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</row>
    <row r="218" spans="46:95" ht="11.25"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</row>
    <row r="219" spans="46:95" ht="11.25"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</row>
    <row r="220" spans="46:95" ht="11.25"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</row>
    <row r="221" spans="46:95" ht="11.25"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</row>
    <row r="222" spans="46:95" ht="11.25"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</row>
    <row r="223" spans="46:95" ht="11.25"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</row>
    <row r="224" spans="46:95" ht="11.25"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</row>
    <row r="225" spans="46:95" ht="11.25"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</row>
    <row r="226" spans="46:95" ht="11.25"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</row>
    <row r="227" spans="46:95" ht="11.25"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</row>
  </sheetData>
  <sheetProtection selectLockedCells="1" selectUnlockedCells="1"/>
  <mergeCells count="316">
    <mergeCell ref="CH29:CQ29"/>
    <mergeCell ref="AK28:AS28"/>
    <mergeCell ref="AT28:BF28"/>
    <mergeCell ref="BK28:BU28"/>
    <mergeCell ref="BW28:CG28"/>
    <mergeCell ref="CR29:DB29"/>
    <mergeCell ref="CH28:CQ28"/>
    <mergeCell ref="CR28:DB28"/>
    <mergeCell ref="CH35:CQ35"/>
    <mergeCell ref="CR35:DC35"/>
    <mergeCell ref="B35:AD35"/>
    <mergeCell ref="AE35:AJ35"/>
    <mergeCell ref="AK35:AS35"/>
    <mergeCell ref="AT35:BF35"/>
    <mergeCell ref="BK35:BV35"/>
    <mergeCell ref="BW35:CG35"/>
    <mergeCell ref="B45:AD45"/>
    <mergeCell ref="AE45:AJ45"/>
    <mergeCell ref="AK45:AS45"/>
    <mergeCell ref="AT45:BJ45"/>
    <mergeCell ref="AK44:AS44"/>
    <mergeCell ref="AT44:BJ44"/>
    <mergeCell ref="B44:AD44"/>
    <mergeCell ref="AE44:AJ44"/>
    <mergeCell ref="BK45:BV45"/>
    <mergeCell ref="BK44:BV44"/>
    <mergeCell ref="BW45:CG45"/>
    <mergeCell ref="CR46:DC46"/>
    <mergeCell ref="B46:AD46"/>
    <mergeCell ref="AE46:AJ46"/>
    <mergeCell ref="AK46:AS46"/>
    <mergeCell ref="AT46:BJ46"/>
    <mergeCell ref="BW44:CG44"/>
    <mergeCell ref="BK46:BV46"/>
    <mergeCell ref="BW46:CG46"/>
    <mergeCell ref="CH46:CQ46"/>
    <mergeCell ref="CH44:CQ44"/>
    <mergeCell ref="CH43:CQ43"/>
    <mergeCell ref="CR43:DC43"/>
    <mergeCell ref="CR44:DC44"/>
    <mergeCell ref="CH45:CQ45"/>
    <mergeCell ref="CR45:DC45"/>
    <mergeCell ref="B43:AD43"/>
    <mergeCell ref="AE43:AJ43"/>
    <mergeCell ref="AK43:AS43"/>
    <mergeCell ref="AT43:BJ43"/>
    <mergeCell ref="BK43:BV43"/>
    <mergeCell ref="BW43:CG43"/>
    <mergeCell ref="CH40:CQ40"/>
    <mergeCell ref="CR40:DC40"/>
    <mergeCell ref="B42:AD42"/>
    <mergeCell ref="AE42:AJ42"/>
    <mergeCell ref="AK42:AS42"/>
    <mergeCell ref="AT42:BJ42"/>
    <mergeCell ref="BK42:BV42"/>
    <mergeCell ref="BW42:CG42"/>
    <mergeCell ref="CH42:CQ42"/>
    <mergeCell ref="CR42:DC42"/>
    <mergeCell ref="BW39:CG39"/>
    <mergeCell ref="CH39:CQ39"/>
    <mergeCell ref="CR39:DC39"/>
    <mergeCell ref="B38:AD38"/>
    <mergeCell ref="B40:AD40"/>
    <mergeCell ref="AE40:AJ40"/>
    <mergeCell ref="AK40:AS40"/>
    <mergeCell ref="AT40:BJ40"/>
    <mergeCell ref="BK40:BV40"/>
    <mergeCell ref="BW40:CG40"/>
    <mergeCell ref="AE38:AJ38"/>
    <mergeCell ref="AK38:AS38"/>
    <mergeCell ref="AT38:BJ38"/>
    <mergeCell ref="BK38:BV38"/>
    <mergeCell ref="CR38:DC38"/>
    <mergeCell ref="BW38:CG38"/>
    <mergeCell ref="CH38:CQ38"/>
    <mergeCell ref="B39:AD39"/>
    <mergeCell ref="AE39:AJ39"/>
    <mergeCell ref="AK39:AS39"/>
    <mergeCell ref="AT39:BJ39"/>
    <mergeCell ref="BK39:BV39"/>
    <mergeCell ref="CR36:DB36"/>
    <mergeCell ref="B36:AD36"/>
    <mergeCell ref="AE36:AJ36"/>
    <mergeCell ref="AK36:AS36"/>
    <mergeCell ref="AT36:BF36"/>
    <mergeCell ref="BK36:BU36"/>
    <mergeCell ref="BW36:CG36"/>
    <mergeCell ref="CH36:CQ36"/>
    <mergeCell ref="CH34:CQ34"/>
    <mergeCell ref="CR34:DB34"/>
    <mergeCell ref="B34:AD34"/>
    <mergeCell ref="AE34:AJ34"/>
    <mergeCell ref="AK34:AS34"/>
    <mergeCell ref="AT34:BF34"/>
    <mergeCell ref="BW34:CG34"/>
    <mergeCell ref="B33:AD33"/>
    <mergeCell ref="AE33:AJ33"/>
    <mergeCell ref="AK33:AS33"/>
    <mergeCell ref="AT33:BF33"/>
    <mergeCell ref="B32:AD32"/>
    <mergeCell ref="BK34:BU34"/>
    <mergeCell ref="CH32:CQ32"/>
    <mergeCell ref="CR32:DB32"/>
    <mergeCell ref="BK33:BU33"/>
    <mergeCell ref="BW33:CG33"/>
    <mergeCell ref="CH33:CQ33"/>
    <mergeCell ref="CH31:CQ31"/>
    <mergeCell ref="CR31:DB31"/>
    <mergeCell ref="B30:AD30"/>
    <mergeCell ref="AE32:AJ32"/>
    <mergeCell ref="AK32:AS32"/>
    <mergeCell ref="AT32:BF32"/>
    <mergeCell ref="BK32:BU32"/>
    <mergeCell ref="BW32:CG32"/>
    <mergeCell ref="AK30:AS30"/>
    <mergeCell ref="AT30:BF30"/>
    <mergeCell ref="BK30:BU30"/>
    <mergeCell ref="CR30:DB30"/>
    <mergeCell ref="CH30:CQ30"/>
    <mergeCell ref="AE30:AJ30"/>
    <mergeCell ref="B31:AD31"/>
    <mergeCell ref="AE31:AJ31"/>
    <mergeCell ref="AK31:AS31"/>
    <mergeCell ref="AT31:BF31"/>
    <mergeCell ref="BK31:BU31"/>
    <mergeCell ref="BW31:CG31"/>
    <mergeCell ref="BW30:CG30"/>
    <mergeCell ref="CH27:CQ27"/>
    <mergeCell ref="CR27:DB27"/>
    <mergeCell ref="B29:AD29"/>
    <mergeCell ref="AE29:AJ29"/>
    <mergeCell ref="AK29:AS29"/>
    <mergeCell ref="AT29:BG29"/>
    <mergeCell ref="BK29:BV29"/>
    <mergeCell ref="BW29:CG29"/>
    <mergeCell ref="B28:AD28"/>
    <mergeCell ref="AE28:AJ28"/>
    <mergeCell ref="B27:AD27"/>
    <mergeCell ref="AE27:AJ27"/>
    <mergeCell ref="AK27:AS27"/>
    <mergeCell ref="AT27:BG27"/>
    <mergeCell ref="BK27:BV27"/>
    <mergeCell ref="BW27:CG27"/>
    <mergeCell ref="CH25:CQ25"/>
    <mergeCell ref="CR25:DB25"/>
    <mergeCell ref="B26:AD26"/>
    <mergeCell ref="AE26:AJ26"/>
    <mergeCell ref="AK26:AS26"/>
    <mergeCell ref="AT26:BG26"/>
    <mergeCell ref="BK26:BV26"/>
    <mergeCell ref="BW26:CG26"/>
    <mergeCell ref="CH26:CQ26"/>
    <mergeCell ref="CR23:DB23"/>
    <mergeCell ref="B23:AD23"/>
    <mergeCell ref="AE23:AJ23"/>
    <mergeCell ref="CR26:DB26"/>
    <mergeCell ref="BW25:CG25"/>
    <mergeCell ref="B25:AD25"/>
    <mergeCell ref="AE25:AJ25"/>
    <mergeCell ref="AK25:AS25"/>
    <mergeCell ref="AT25:BG25"/>
    <mergeCell ref="BK25:BV25"/>
    <mergeCell ref="B21:AD21"/>
    <mergeCell ref="AK23:AS23"/>
    <mergeCell ref="AT23:BF23"/>
    <mergeCell ref="BK23:BU23"/>
    <mergeCell ref="BW23:CG23"/>
    <mergeCell ref="CH23:CQ23"/>
    <mergeCell ref="BK21:BV21"/>
    <mergeCell ref="BW21:CG21"/>
    <mergeCell ref="CH21:CQ21"/>
    <mergeCell ref="CH20:CQ20"/>
    <mergeCell ref="CR20:DB20"/>
    <mergeCell ref="B22:AD22"/>
    <mergeCell ref="AE22:AJ22"/>
    <mergeCell ref="AK22:AS22"/>
    <mergeCell ref="AT22:BF22"/>
    <mergeCell ref="BK22:BU22"/>
    <mergeCell ref="BW22:CG22"/>
    <mergeCell ref="CH22:CQ22"/>
    <mergeCell ref="CR22:DB22"/>
    <mergeCell ref="BW19:CG19"/>
    <mergeCell ref="CH19:CQ19"/>
    <mergeCell ref="CR19:DB19"/>
    <mergeCell ref="B18:AD18"/>
    <mergeCell ref="B20:AD20"/>
    <mergeCell ref="AE20:AJ20"/>
    <mergeCell ref="AK20:AS20"/>
    <mergeCell ref="AT20:BF20"/>
    <mergeCell ref="BK20:BU20"/>
    <mergeCell ref="BW20:CG20"/>
    <mergeCell ref="CR16:DB16"/>
    <mergeCell ref="B17:AD17"/>
    <mergeCell ref="AE17:AJ17"/>
    <mergeCell ref="AK17:AS17"/>
    <mergeCell ref="AT17:BF17"/>
    <mergeCell ref="BK17:BV17"/>
    <mergeCell ref="BW17:CG17"/>
    <mergeCell ref="CH17:CQ17"/>
    <mergeCell ref="CR17:DB17"/>
    <mergeCell ref="BW15:CG15"/>
    <mergeCell ref="CH15:CQ15"/>
    <mergeCell ref="CR15:DC15"/>
    <mergeCell ref="B16:AD16"/>
    <mergeCell ref="AE16:AJ16"/>
    <mergeCell ref="AK16:AS16"/>
    <mergeCell ref="BK16:BV16"/>
    <mergeCell ref="AT16:BF16"/>
    <mergeCell ref="BW16:CG16"/>
    <mergeCell ref="CH16:CQ16"/>
    <mergeCell ref="AK15:AS15"/>
    <mergeCell ref="AT15:BJ15"/>
    <mergeCell ref="BK15:BV15"/>
    <mergeCell ref="AT14:BJ14"/>
    <mergeCell ref="B14:AD14"/>
    <mergeCell ref="AE14:AJ14"/>
    <mergeCell ref="AK14:AS14"/>
    <mergeCell ref="CR14:DC14"/>
    <mergeCell ref="CH13:CQ13"/>
    <mergeCell ref="CR13:DC13"/>
    <mergeCell ref="BK14:BV14"/>
    <mergeCell ref="B13:AD13"/>
    <mergeCell ref="AE13:AJ13"/>
    <mergeCell ref="AK13:AS13"/>
    <mergeCell ref="AT13:BJ13"/>
    <mergeCell ref="BK13:BV13"/>
    <mergeCell ref="CR11:DC11"/>
    <mergeCell ref="CH8:DC8"/>
    <mergeCell ref="CH9:DC9"/>
    <mergeCell ref="AT11:BJ11"/>
    <mergeCell ref="CH14:CQ14"/>
    <mergeCell ref="BK11:BV11"/>
    <mergeCell ref="BW11:CG11"/>
    <mergeCell ref="CH11:CQ11"/>
    <mergeCell ref="BW14:CG14"/>
    <mergeCell ref="BW13:CG13"/>
    <mergeCell ref="B9:AD9"/>
    <mergeCell ref="AE9:AJ9"/>
    <mergeCell ref="AK9:AS9"/>
    <mergeCell ref="AT9:BJ9"/>
    <mergeCell ref="BK9:BV9"/>
    <mergeCell ref="BW9:CG9"/>
    <mergeCell ref="B8:AD8"/>
    <mergeCell ref="AE8:AJ8"/>
    <mergeCell ref="AK8:AS8"/>
    <mergeCell ref="AT8:BJ8"/>
    <mergeCell ref="BK8:BV8"/>
    <mergeCell ref="BW8:CG8"/>
    <mergeCell ref="CR18:DB18"/>
    <mergeCell ref="BW5:CG6"/>
    <mergeCell ref="CH5:DC6"/>
    <mergeCell ref="A7:AD7"/>
    <mergeCell ref="AE7:AJ7"/>
    <mergeCell ref="AK7:AS7"/>
    <mergeCell ref="AT7:BJ7"/>
    <mergeCell ref="BK7:BV7"/>
    <mergeCell ref="BW7:CG7"/>
    <mergeCell ref="CH7:DC7"/>
    <mergeCell ref="CH2:CQ2"/>
    <mergeCell ref="A3:DC3"/>
    <mergeCell ref="A5:AD6"/>
    <mergeCell ref="AE5:AJ6"/>
    <mergeCell ref="AK5:AS6"/>
    <mergeCell ref="AT5:BJ6"/>
    <mergeCell ref="BK5:BV6"/>
    <mergeCell ref="BK24:BU24"/>
    <mergeCell ref="BW24:CG24"/>
    <mergeCell ref="CH24:CQ24"/>
    <mergeCell ref="B24:AD24"/>
    <mergeCell ref="AE24:AJ24"/>
    <mergeCell ref="AK24:AS24"/>
    <mergeCell ref="AT24:BF24"/>
    <mergeCell ref="B19:AD19"/>
    <mergeCell ref="AE19:AJ19"/>
    <mergeCell ref="AK19:AS19"/>
    <mergeCell ref="AT19:BF19"/>
    <mergeCell ref="BK19:BV19"/>
    <mergeCell ref="B11:AD11"/>
    <mergeCell ref="AE11:AJ11"/>
    <mergeCell ref="AK11:AS11"/>
    <mergeCell ref="B15:AD15"/>
    <mergeCell ref="AE15:AJ15"/>
    <mergeCell ref="CR21:DC21"/>
    <mergeCell ref="AE21:AJ21"/>
    <mergeCell ref="AK21:AS21"/>
    <mergeCell ref="AT21:BJ21"/>
    <mergeCell ref="AE18:AJ18"/>
    <mergeCell ref="AK18:AS18"/>
    <mergeCell ref="AT18:BF18"/>
    <mergeCell ref="BK18:BV18"/>
    <mergeCell ref="BW18:CG18"/>
    <mergeCell ref="CH18:CQ18"/>
    <mergeCell ref="CH41:CQ41"/>
    <mergeCell ref="CR41:DC41"/>
    <mergeCell ref="B41:AD41"/>
    <mergeCell ref="AE41:AJ41"/>
    <mergeCell ref="AK41:AS41"/>
    <mergeCell ref="AT41:BJ41"/>
    <mergeCell ref="BK41:BV41"/>
    <mergeCell ref="BW41:CG41"/>
    <mergeCell ref="B10:AD10"/>
    <mergeCell ref="AE10:AJ10"/>
    <mergeCell ref="AK10:AS10"/>
    <mergeCell ref="AT10:BJ10"/>
    <mergeCell ref="BK10:BV10"/>
    <mergeCell ref="BW10:CG10"/>
    <mergeCell ref="CH10:CQ10"/>
    <mergeCell ref="CR10:DC10"/>
    <mergeCell ref="B37:AD37"/>
    <mergeCell ref="AE37:AJ37"/>
    <mergeCell ref="AK37:AS37"/>
    <mergeCell ref="AT37:BJ37"/>
    <mergeCell ref="BK37:BV37"/>
    <mergeCell ref="BW37:CG37"/>
    <mergeCell ref="CH37:CQ37"/>
    <mergeCell ref="CR37:DC37"/>
  </mergeCells>
  <printOptions/>
  <pageMargins left="0.7874015748031497" right="0.3937007874015748" top="0.5905511811023623" bottom="0.3937007874015748" header="0.1968503937007874" footer="0.5118110236220472"/>
  <pageSetup horizontalDpi="300" verticalDpi="300" orientation="portrait" paperSize="9" scale="40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1" max="105" man="1"/>
    <brk id="33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71"/>
  <sheetViews>
    <sheetView view="pageBreakPreview" zoomScaleSheetLayoutView="100" zoomScalePageLayoutView="0" workbookViewId="0" topLeftCell="A24">
      <selection activeCell="BZ34" sqref="BZ34:CN34"/>
    </sheetView>
  </sheetViews>
  <sheetFormatPr defaultColWidth="0.875" defaultRowHeight="12.75"/>
  <cols>
    <col min="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247" t="s">
        <v>70</v>
      </c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  <c r="DA1" s="247"/>
      <c r="DB1" s="247"/>
      <c r="DC1" s="247"/>
    </row>
    <row r="2" spans="1:107" ht="15.75">
      <c r="A2" s="298" t="s">
        <v>71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8"/>
      <c r="CH2" s="298"/>
      <c r="CI2" s="298"/>
      <c r="CJ2" s="298"/>
      <c r="CK2" s="298"/>
      <c r="CL2" s="298"/>
      <c r="CM2" s="298"/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298"/>
      <c r="CY2" s="298"/>
      <c r="CZ2" s="298"/>
      <c r="DA2" s="298"/>
      <c r="DB2" s="298"/>
      <c r="DC2" s="298"/>
    </row>
    <row r="4" spans="1:107" ht="57" customHeight="1">
      <c r="A4" s="299" t="s">
        <v>72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300" t="s">
        <v>120</v>
      </c>
      <c r="AL4" s="300"/>
      <c r="AM4" s="300"/>
      <c r="AN4" s="300"/>
      <c r="AO4" s="300"/>
      <c r="AP4" s="300"/>
      <c r="AQ4" s="300" t="s">
        <v>73</v>
      </c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 t="s">
        <v>5</v>
      </c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 t="s">
        <v>74</v>
      </c>
      <c r="CA4" s="300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1" t="s">
        <v>75</v>
      </c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</row>
    <row r="5" spans="1:107" ht="11.25">
      <c r="A5" s="252">
        <v>1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3">
        <v>2</v>
      </c>
      <c r="AL5" s="253"/>
      <c r="AM5" s="253"/>
      <c r="AN5" s="253"/>
      <c r="AO5" s="253"/>
      <c r="AP5" s="253"/>
      <c r="AQ5" s="253">
        <v>3</v>
      </c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>
        <v>4</v>
      </c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>
        <v>5</v>
      </c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4">
        <v>6</v>
      </c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</row>
    <row r="6" spans="1:107" ht="23.25" customHeight="1">
      <c r="A6" s="302" t="s">
        <v>76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3" t="s">
        <v>77</v>
      </c>
      <c r="AL6" s="303"/>
      <c r="AM6" s="303"/>
      <c r="AN6" s="303"/>
      <c r="AO6" s="303"/>
      <c r="AP6" s="303"/>
      <c r="AQ6" s="304" t="s">
        <v>68</v>
      </c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5">
        <f>-стр2!AT42</f>
        <v>571618.9900000002</v>
      </c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05"/>
      <c r="BW6" s="305"/>
      <c r="BX6" s="305"/>
      <c r="BY6" s="305"/>
      <c r="BZ6" s="305">
        <f>BZ30</f>
        <v>228993.75</v>
      </c>
      <c r="CA6" s="305"/>
      <c r="CB6" s="305"/>
      <c r="CC6" s="305"/>
      <c r="CD6" s="305"/>
      <c r="CE6" s="305"/>
      <c r="CF6" s="305"/>
      <c r="CG6" s="305"/>
      <c r="CH6" s="305"/>
      <c r="CI6" s="305"/>
      <c r="CJ6" s="305"/>
      <c r="CK6" s="305"/>
      <c r="CL6" s="305"/>
      <c r="CM6" s="305"/>
      <c r="CN6" s="305"/>
      <c r="CO6" s="306">
        <f>CO30</f>
        <v>342625.2400000002</v>
      </c>
      <c r="CP6" s="306"/>
      <c r="CQ6" s="306"/>
      <c r="CR6" s="306"/>
      <c r="CS6" s="306"/>
      <c r="CT6" s="306"/>
      <c r="CU6" s="306"/>
      <c r="CV6" s="306"/>
      <c r="CW6" s="306"/>
      <c r="CX6" s="306"/>
      <c r="CY6" s="306"/>
      <c r="CZ6" s="306"/>
      <c r="DA6" s="306"/>
      <c r="DB6" s="306"/>
      <c r="DC6" s="306"/>
    </row>
    <row r="7" spans="1:107" ht="15" customHeight="1">
      <c r="A7" s="307" t="s">
        <v>128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292" t="s">
        <v>78</v>
      </c>
      <c r="AL7" s="292"/>
      <c r="AM7" s="292"/>
      <c r="AN7" s="292"/>
      <c r="AO7" s="292"/>
      <c r="AP7" s="292"/>
      <c r="AQ7" s="293" t="s">
        <v>68</v>
      </c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308" t="s">
        <v>143</v>
      </c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10" t="s">
        <v>143</v>
      </c>
      <c r="CA7" s="310"/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0"/>
      <c r="CO7" s="311" t="s">
        <v>143</v>
      </c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</row>
    <row r="8" spans="1:107" ht="23.25" customHeight="1">
      <c r="A8" s="309" t="s">
        <v>79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292"/>
      <c r="AL8" s="292"/>
      <c r="AM8" s="292"/>
      <c r="AN8" s="292"/>
      <c r="AO8" s="292"/>
      <c r="AP8" s="292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</row>
    <row r="9" spans="1:107" ht="15" customHeight="1">
      <c r="A9" s="312" t="s">
        <v>80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292" t="s">
        <v>143</v>
      </c>
      <c r="AL9" s="292"/>
      <c r="AM9" s="292"/>
      <c r="AN9" s="292"/>
      <c r="AO9" s="292"/>
      <c r="AP9" s="292"/>
      <c r="AQ9" s="293" t="s">
        <v>143</v>
      </c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308" t="s">
        <v>143</v>
      </c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10" t="s">
        <v>143</v>
      </c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1" t="s">
        <v>143</v>
      </c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</row>
    <row r="10" spans="1:107" ht="15" customHeight="1">
      <c r="A10" s="47"/>
      <c r="B10" s="313" t="s">
        <v>143</v>
      </c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292"/>
      <c r="AL10" s="292"/>
      <c r="AM10" s="292"/>
      <c r="AN10" s="292"/>
      <c r="AO10" s="292"/>
      <c r="AP10" s="292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1"/>
      <c r="CP10" s="311"/>
      <c r="CQ10" s="311"/>
      <c r="CR10" s="311"/>
      <c r="CS10" s="311"/>
      <c r="CT10" s="311"/>
      <c r="CU10" s="311"/>
      <c r="CV10" s="311"/>
      <c r="CW10" s="311"/>
      <c r="CX10" s="311"/>
      <c r="CY10" s="311"/>
      <c r="CZ10" s="311"/>
      <c r="DA10" s="311"/>
      <c r="DB10" s="311"/>
      <c r="DC10" s="311"/>
    </row>
    <row r="11" spans="1:107" ht="15" customHeight="1">
      <c r="A11" s="47"/>
      <c r="B11" s="313" t="s">
        <v>143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292" t="s">
        <v>143</v>
      </c>
      <c r="AL11" s="292"/>
      <c r="AM11" s="292"/>
      <c r="AN11" s="292"/>
      <c r="AO11" s="292"/>
      <c r="AP11" s="292"/>
      <c r="AQ11" s="293" t="s">
        <v>143</v>
      </c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308" t="s">
        <v>143</v>
      </c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10" t="s">
        <v>143</v>
      </c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0"/>
      <c r="CM11" s="310"/>
      <c r="CN11" s="310"/>
      <c r="CO11" s="311" t="s">
        <v>143</v>
      </c>
      <c r="CP11" s="311"/>
      <c r="CQ11" s="311"/>
      <c r="CR11" s="311"/>
      <c r="CS11" s="311"/>
      <c r="CT11" s="311"/>
      <c r="CU11" s="311"/>
      <c r="CV11" s="311"/>
      <c r="CW11" s="311"/>
      <c r="CX11" s="311"/>
      <c r="CY11" s="311"/>
      <c r="CZ11" s="311"/>
      <c r="DA11" s="311"/>
      <c r="DB11" s="311"/>
      <c r="DC11" s="311"/>
    </row>
    <row r="12" spans="1:107" ht="15" customHeight="1">
      <c r="A12" s="47"/>
      <c r="B12" s="313" t="s">
        <v>143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292" t="s">
        <v>143</v>
      </c>
      <c r="AL12" s="292"/>
      <c r="AM12" s="292"/>
      <c r="AN12" s="292"/>
      <c r="AO12" s="292"/>
      <c r="AP12" s="292"/>
      <c r="AQ12" s="293" t="s">
        <v>143</v>
      </c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308" t="s">
        <v>143</v>
      </c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10" t="s">
        <v>143</v>
      </c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0"/>
      <c r="CL12" s="310"/>
      <c r="CM12" s="310"/>
      <c r="CN12" s="310"/>
      <c r="CO12" s="311" t="s">
        <v>143</v>
      </c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</row>
    <row r="13" spans="1:107" ht="15" customHeight="1">
      <c r="A13" s="47"/>
      <c r="B13" s="313" t="s">
        <v>143</v>
      </c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292" t="s">
        <v>143</v>
      </c>
      <c r="AL13" s="292"/>
      <c r="AM13" s="292"/>
      <c r="AN13" s="292"/>
      <c r="AO13" s="292"/>
      <c r="AP13" s="292"/>
      <c r="AQ13" s="293" t="s">
        <v>143</v>
      </c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308" t="s">
        <v>143</v>
      </c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10" t="s">
        <v>143</v>
      </c>
      <c r="CA13" s="310"/>
      <c r="CB13" s="310"/>
      <c r="CC13" s="310"/>
      <c r="CD13" s="310"/>
      <c r="CE13" s="310"/>
      <c r="CF13" s="310"/>
      <c r="CG13" s="310"/>
      <c r="CH13" s="310"/>
      <c r="CI13" s="310"/>
      <c r="CJ13" s="310"/>
      <c r="CK13" s="310"/>
      <c r="CL13" s="310"/>
      <c r="CM13" s="310"/>
      <c r="CN13" s="310"/>
      <c r="CO13" s="311" t="s">
        <v>143</v>
      </c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1"/>
      <c r="DB13" s="311"/>
      <c r="DC13" s="311"/>
    </row>
    <row r="14" spans="1:107" ht="15" customHeight="1">
      <c r="A14" s="47"/>
      <c r="B14" s="313" t="s">
        <v>143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292" t="s">
        <v>143</v>
      </c>
      <c r="AL14" s="292"/>
      <c r="AM14" s="292"/>
      <c r="AN14" s="292"/>
      <c r="AO14" s="292"/>
      <c r="AP14" s="292"/>
      <c r="AQ14" s="293" t="s">
        <v>143</v>
      </c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308" t="s">
        <v>143</v>
      </c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10" t="s">
        <v>143</v>
      </c>
      <c r="CA14" s="310"/>
      <c r="CB14" s="310"/>
      <c r="CC14" s="310"/>
      <c r="CD14" s="310"/>
      <c r="CE14" s="310"/>
      <c r="CF14" s="310"/>
      <c r="CG14" s="310"/>
      <c r="CH14" s="310"/>
      <c r="CI14" s="310"/>
      <c r="CJ14" s="310"/>
      <c r="CK14" s="310"/>
      <c r="CL14" s="310"/>
      <c r="CM14" s="310"/>
      <c r="CN14" s="310"/>
      <c r="CO14" s="311" t="s">
        <v>143</v>
      </c>
      <c r="CP14" s="311"/>
      <c r="CQ14" s="311"/>
      <c r="CR14" s="311"/>
      <c r="CS14" s="311"/>
      <c r="CT14" s="311"/>
      <c r="CU14" s="311"/>
      <c r="CV14" s="311"/>
      <c r="CW14" s="311"/>
      <c r="CX14" s="311"/>
      <c r="CY14" s="311"/>
      <c r="CZ14" s="311"/>
      <c r="DA14" s="311"/>
      <c r="DB14" s="311"/>
      <c r="DC14" s="311"/>
    </row>
    <row r="15" spans="1:107" ht="15" customHeight="1">
      <c r="A15" s="47"/>
      <c r="B15" s="313" t="s">
        <v>143</v>
      </c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292" t="s">
        <v>143</v>
      </c>
      <c r="AL15" s="292"/>
      <c r="AM15" s="292"/>
      <c r="AN15" s="292"/>
      <c r="AO15" s="292"/>
      <c r="AP15" s="292"/>
      <c r="AQ15" s="293" t="s">
        <v>143</v>
      </c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308" t="s">
        <v>143</v>
      </c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10" t="s">
        <v>143</v>
      </c>
      <c r="CA15" s="310"/>
      <c r="CB15" s="310"/>
      <c r="CC15" s="310"/>
      <c r="CD15" s="310"/>
      <c r="CE15" s="310"/>
      <c r="CF15" s="310"/>
      <c r="CG15" s="310"/>
      <c r="CH15" s="310"/>
      <c r="CI15" s="310"/>
      <c r="CJ15" s="310"/>
      <c r="CK15" s="310"/>
      <c r="CL15" s="310"/>
      <c r="CM15" s="310"/>
      <c r="CN15" s="310"/>
      <c r="CO15" s="311" t="s">
        <v>143</v>
      </c>
      <c r="CP15" s="311"/>
      <c r="CQ15" s="311"/>
      <c r="CR15" s="311"/>
      <c r="CS15" s="311"/>
      <c r="CT15" s="311"/>
      <c r="CU15" s="311"/>
      <c r="CV15" s="311"/>
      <c r="CW15" s="311"/>
      <c r="CX15" s="311"/>
      <c r="CY15" s="311"/>
      <c r="CZ15" s="311"/>
      <c r="DA15" s="311"/>
      <c r="DB15" s="311"/>
      <c r="DC15" s="311"/>
    </row>
    <row r="16" spans="1:107" ht="15" customHeight="1">
      <c r="A16" s="47"/>
      <c r="B16" s="313" t="s">
        <v>143</v>
      </c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292" t="s">
        <v>143</v>
      </c>
      <c r="AL16" s="292"/>
      <c r="AM16" s="292"/>
      <c r="AN16" s="292"/>
      <c r="AO16" s="292"/>
      <c r="AP16" s="292"/>
      <c r="AQ16" s="293" t="s">
        <v>143</v>
      </c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308" t="s">
        <v>143</v>
      </c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10" t="s">
        <v>143</v>
      </c>
      <c r="CA16" s="310"/>
      <c r="CB16" s="310"/>
      <c r="CC16" s="310"/>
      <c r="CD16" s="310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1" t="s">
        <v>143</v>
      </c>
      <c r="CP16" s="311"/>
      <c r="CQ16" s="311"/>
      <c r="CR16" s="311"/>
      <c r="CS16" s="311"/>
      <c r="CT16" s="311"/>
      <c r="CU16" s="311"/>
      <c r="CV16" s="311"/>
      <c r="CW16" s="311"/>
      <c r="CX16" s="311"/>
      <c r="CY16" s="311"/>
      <c r="CZ16" s="311"/>
      <c r="DA16" s="311"/>
      <c r="DB16" s="311"/>
      <c r="DC16" s="311"/>
    </row>
    <row r="17" spans="1:107" ht="15" customHeight="1">
      <c r="A17" s="47"/>
      <c r="B17" s="313" t="s">
        <v>143</v>
      </c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292" t="s">
        <v>143</v>
      </c>
      <c r="AL17" s="292"/>
      <c r="AM17" s="292"/>
      <c r="AN17" s="292"/>
      <c r="AO17" s="292"/>
      <c r="AP17" s="292"/>
      <c r="AQ17" s="293" t="s">
        <v>143</v>
      </c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308" t="s">
        <v>143</v>
      </c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10" t="s">
        <v>143</v>
      </c>
      <c r="CA17" s="310"/>
      <c r="CB17" s="310"/>
      <c r="CC17" s="310"/>
      <c r="CD17" s="310"/>
      <c r="CE17" s="310"/>
      <c r="CF17" s="310"/>
      <c r="CG17" s="310"/>
      <c r="CH17" s="310"/>
      <c r="CI17" s="310"/>
      <c r="CJ17" s="310"/>
      <c r="CK17" s="310"/>
      <c r="CL17" s="310"/>
      <c r="CM17" s="310"/>
      <c r="CN17" s="310"/>
      <c r="CO17" s="311" t="s">
        <v>143</v>
      </c>
      <c r="CP17" s="311"/>
      <c r="CQ17" s="311"/>
      <c r="CR17" s="311"/>
      <c r="CS17" s="311"/>
      <c r="CT17" s="311"/>
      <c r="CU17" s="311"/>
      <c r="CV17" s="311"/>
      <c r="CW17" s="311"/>
      <c r="CX17" s="311"/>
      <c r="CY17" s="311"/>
      <c r="CZ17" s="311"/>
      <c r="DA17" s="311"/>
      <c r="DB17" s="311"/>
      <c r="DC17" s="311"/>
    </row>
    <row r="18" spans="1:107" ht="15" customHeight="1">
      <c r="A18" s="47"/>
      <c r="B18" s="313" t="s">
        <v>143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292" t="s">
        <v>143</v>
      </c>
      <c r="AL18" s="292"/>
      <c r="AM18" s="292"/>
      <c r="AN18" s="292"/>
      <c r="AO18" s="292"/>
      <c r="AP18" s="292"/>
      <c r="AQ18" s="293" t="s">
        <v>143</v>
      </c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308" t="s">
        <v>143</v>
      </c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10" t="s">
        <v>143</v>
      </c>
      <c r="CA18" s="310"/>
      <c r="CB18" s="310"/>
      <c r="CC18" s="310"/>
      <c r="CD18" s="310"/>
      <c r="CE18" s="310"/>
      <c r="CF18" s="310"/>
      <c r="CG18" s="310"/>
      <c r="CH18" s="310"/>
      <c r="CI18" s="310"/>
      <c r="CJ18" s="310"/>
      <c r="CK18" s="310"/>
      <c r="CL18" s="310"/>
      <c r="CM18" s="310"/>
      <c r="CN18" s="310"/>
      <c r="CO18" s="311" t="s">
        <v>143</v>
      </c>
      <c r="CP18" s="311"/>
      <c r="CQ18" s="311"/>
      <c r="CR18" s="311"/>
      <c r="CS18" s="311"/>
      <c r="CT18" s="311"/>
      <c r="CU18" s="311"/>
      <c r="CV18" s="311"/>
      <c r="CW18" s="311"/>
      <c r="CX18" s="311"/>
      <c r="CY18" s="311"/>
      <c r="CZ18" s="311"/>
      <c r="DA18" s="311"/>
      <c r="DB18" s="311"/>
      <c r="DC18" s="311"/>
    </row>
    <row r="19" spans="1:107" ht="15" customHeight="1">
      <c r="A19" s="47"/>
      <c r="B19" s="313" t="s">
        <v>143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292" t="s">
        <v>143</v>
      </c>
      <c r="AL19" s="292"/>
      <c r="AM19" s="292"/>
      <c r="AN19" s="292"/>
      <c r="AO19" s="292"/>
      <c r="AP19" s="292"/>
      <c r="AQ19" s="293" t="s">
        <v>143</v>
      </c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308" t="s">
        <v>143</v>
      </c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10" t="s">
        <v>143</v>
      </c>
      <c r="CA19" s="310"/>
      <c r="CB19" s="310"/>
      <c r="CC19" s="310"/>
      <c r="CD19" s="310"/>
      <c r="CE19" s="310"/>
      <c r="CF19" s="310"/>
      <c r="CG19" s="310"/>
      <c r="CH19" s="310"/>
      <c r="CI19" s="310"/>
      <c r="CJ19" s="310"/>
      <c r="CK19" s="310"/>
      <c r="CL19" s="310"/>
      <c r="CM19" s="310"/>
      <c r="CN19" s="310"/>
      <c r="CO19" s="311" t="s">
        <v>143</v>
      </c>
      <c r="CP19" s="311"/>
      <c r="CQ19" s="311"/>
      <c r="CR19" s="311"/>
      <c r="CS19" s="311"/>
      <c r="CT19" s="311"/>
      <c r="CU19" s="311"/>
      <c r="CV19" s="311"/>
      <c r="CW19" s="311"/>
      <c r="CX19" s="311"/>
      <c r="CY19" s="311"/>
      <c r="CZ19" s="311"/>
      <c r="DA19" s="311"/>
      <c r="DB19" s="311"/>
      <c r="DC19" s="311"/>
    </row>
    <row r="20" spans="1:107" ht="15" customHeight="1">
      <c r="A20" s="47"/>
      <c r="B20" s="313" t="s">
        <v>143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292" t="s">
        <v>143</v>
      </c>
      <c r="AL20" s="292"/>
      <c r="AM20" s="292"/>
      <c r="AN20" s="292"/>
      <c r="AO20" s="292"/>
      <c r="AP20" s="292"/>
      <c r="AQ20" s="293" t="s">
        <v>143</v>
      </c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308" t="s">
        <v>143</v>
      </c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10" t="s">
        <v>143</v>
      </c>
      <c r="CA20" s="310"/>
      <c r="CB20" s="310"/>
      <c r="CC20" s="310"/>
      <c r="CD20" s="310"/>
      <c r="CE20" s="310"/>
      <c r="CF20" s="310"/>
      <c r="CG20" s="310"/>
      <c r="CH20" s="310"/>
      <c r="CI20" s="310"/>
      <c r="CJ20" s="310"/>
      <c r="CK20" s="310"/>
      <c r="CL20" s="310"/>
      <c r="CM20" s="310"/>
      <c r="CN20" s="310"/>
      <c r="CO20" s="311" t="s">
        <v>143</v>
      </c>
      <c r="CP20" s="311"/>
      <c r="CQ20" s="311"/>
      <c r="CR20" s="311"/>
      <c r="CS20" s="311"/>
      <c r="CT20" s="311"/>
      <c r="CU20" s="311"/>
      <c r="CV20" s="311"/>
      <c r="CW20" s="311"/>
      <c r="CX20" s="311"/>
      <c r="CY20" s="311"/>
      <c r="CZ20" s="311"/>
      <c r="DA20" s="311"/>
      <c r="DB20" s="311"/>
      <c r="DC20" s="311"/>
    </row>
    <row r="21" spans="1:107" ht="15" customHeight="1">
      <c r="A21" s="47"/>
      <c r="B21" s="313" t="s">
        <v>143</v>
      </c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292" t="s">
        <v>143</v>
      </c>
      <c r="AL21" s="292"/>
      <c r="AM21" s="292"/>
      <c r="AN21" s="292"/>
      <c r="AO21" s="292"/>
      <c r="AP21" s="292"/>
      <c r="AQ21" s="293" t="s">
        <v>143</v>
      </c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308" t="s">
        <v>143</v>
      </c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10" t="s">
        <v>143</v>
      </c>
      <c r="CA21" s="310"/>
      <c r="CB21" s="310"/>
      <c r="CC21" s="310"/>
      <c r="CD21" s="310"/>
      <c r="CE21" s="310"/>
      <c r="CF21" s="310"/>
      <c r="CG21" s="310"/>
      <c r="CH21" s="310"/>
      <c r="CI21" s="310"/>
      <c r="CJ21" s="310"/>
      <c r="CK21" s="310"/>
      <c r="CL21" s="310"/>
      <c r="CM21" s="310"/>
      <c r="CN21" s="310"/>
      <c r="CO21" s="311" t="s">
        <v>143</v>
      </c>
      <c r="CP21" s="311"/>
      <c r="CQ21" s="311"/>
      <c r="CR21" s="311"/>
      <c r="CS21" s="311"/>
      <c r="CT21" s="311"/>
      <c r="CU21" s="311"/>
      <c r="CV21" s="311"/>
      <c r="CW21" s="311"/>
      <c r="CX21" s="311"/>
      <c r="CY21" s="311"/>
      <c r="CZ21" s="311"/>
      <c r="DA21" s="311"/>
      <c r="DB21" s="311"/>
      <c r="DC21" s="311"/>
    </row>
    <row r="22" spans="1:107" ht="15" customHeight="1">
      <c r="A22" s="47"/>
      <c r="B22" s="313" t="s">
        <v>143</v>
      </c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292" t="s">
        <v>143</v>
      </c>
      <c r="AL22" s="292"/>
      <c r="AM22" s="292"/>
      <c r="AN22" s="292"/>
      <c r="AO22" s="292"/>
      <c r="AP22" s="292"/>
      <c r="AQ22" s="293" t="s">
        <v>143</v>
      </c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308" t="s">
        <v>143</v>
      </c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10" t="s">
        <v>143</v>
      </c>
      <c r="CA22" s="310"/>
      <c r="CB22" s="310"/>
      <c r="CC22" s="310"/>
      <c r="CD22" s="310"/>
      <c r="CE22" s="310"/>
      <c r="CF22" s="310"/>
      <c r="CG22" s="310"/>
      <c r="CH22" s="310"/>
      <c r="CI22" s="310"/>
      <c r="CJ22" s="310"/>
      <c r="CK22" s="310"/>
      <c r="CL22" s="310"/>
      <c r="CM22" s="310"/>
      <c r="CN22" s="310"/>
      <c r="CO22" s="311" t="s">
        <v>143</v>
      </c>
      <c r="CP22" s="311"/>
      <c r="CQ22" s="311"/>
      <c r="CR22" s="311"/>
      <c r="CS22" s="311"/>
      <c r="CT22" s="311"/>
      <c r="CU22" s="311"/>
      <c r="CV22" s="311"/>
      <c r="CW22" s="311"/>
      <c r="CX22" s="311"/>
      <c r="CY22" s="311"/>
      <c r="CZ22" s="311"/>
      <c r="DA22" s="311"/>
      <c r="DB22" s="311"/>
      <c r="DC22" s="311"/>
    </row>
    <row r="23" spans="1:107" ht="23.25" customHeight="1">
      <c r="A23" s="314" t="s">
        <v>81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292" t="s">
        <v>82</v>
      </c>
      <c r="AL23" s="292"/>
      <c r="AM23" s="292"/>
      <c r="AN23" s="292"/>
      <c r="AO23" s="292"/>
      <c r="AP23" s="292"/>
      <c r="AQ23" s="293" t="s">
        <v>68</v>
      </c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308" t="s">
        <v>143</v>
      </c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10" t="s">
        <v>143</v>
      </c>
      <c r="CA23" s="310"/>
      <c r="CB23" s="310"/>
      <c r="CC23" s="310"/>
      <c r="CD23" s="310"/>
      <c r="CE23" s="310"/>
      <c r="CF23" s="310"/>
      <c r="CG23" s="310"/>
      <c r="CH23" s="310"/>
      <c r="CI23" s="310"/>
      <c r="CJ23" s="310"/>
      <c r="CK23" s="310"/>
      <c r="CL23" s="310"/>
      <c r="CM23" s="310"/>
      <c r="CN23" s="310"/>
      <c r="CO23" s="311" t="s">
        <v>143</v>
      </c>
      <c r="CP23" s="311"/>
      <c r="CQ23" s="311"/>
      <c r="CR23" s="311"/>
      <c r="CS23" s="311"/>
      <c r="CT23" s="311"/>
      <c r="CU23" s="311"/>
      <c r="CV23" s="311"/>
      <c r="CW23" s="311"/>
      <c r="CX23" s="311"/>
      <c r="CY23" s="311"/>
      <c r="CZ23" s="311"/>
      <c r="DA23" s="311"/>
      <c r="DB23" s="311"/>
      <c r="DC23" s="311"/>
    </row>
    <row r="24" spans="1:107" ht="15" customHeight="1">
      <c r="A24" s="316" t="s">
        <v>80</v>
      </c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  <c r="AK24" s="292" t="s">
        <v>143</v>
      </c>
      <c r="AL24" s="292"/>
      <c r="AM24" s="292"/>
      <c r="AN24" s="292"/>
      <c r="AO24" s="292"/>
      <c r="AP24" s="292"/>
      <c r="AQ24" s="293" t="s">
        <v>143</v>
      </c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308" t="s">
        <v>143</v>
      </c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10" t="s">
        <v>143</v>
      </c>
      <c r="CA24" s="310"/>
      <c r="CB24" s="310"/>
      <c r="CC24" s="310"/>
      <c r="CD24" s="310"/>
      <c r="CE24" s="310"/>
      <c r="CF24" s="310"/>
      <c r="CG24" s="310"/>
      <c r="CH24" s="310"/>
      <c r="CI24" s="310"/>
      <c r="CJ24" s="310"/>
      <c r="CK24" s="310"/>
      <c r="CL24" s="310"/>
      <c r="CM24" s="310"/>
      <c r="CN24" s="310"/>
      <c r="CO24" s="311" t="s">
        <v>143</v>
      </c>
      <c r="CP24" s="311"/>
      <c r="CQ24" s="311"/>
      <c r="CR24" s="311"/>
      <c r="CS24" s="311"/>
      <c r="CT24" s="311"/>
      <c r="CU24" s="311"/>
      <c r="CV24" s="311"/>
      <c r="CW24" s="311"/>
      <c r="CX24" s="311"/>
      <c r="CY24" s="311"/>
      <c r="CZ24" s="311"/>
      <c r="DA24" s="311"/>
      <c r="DB24" s="311"/>
      <c r="DC24" s="311"/>
    </row>
    <row r="25" spans="1:107" ht="15" customHeight="1">
      <c r="A25" s="47"/>
      <c r="B25" s="313" t="s">
        <v>143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292"/>
      <c r="AL25" s="292"/>
      <c r="AM25" s="292"/>
      <c r="AN25" s="292"/>
      <c r="AO25" s="292"/>
      <c r="AP25" s="292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10"/>
      <c r="CA25" s="310"/>
      <c r="CB25" s="310"/>
      <c r="CC25" s="310"/>
      <c r="CD25" s="310"/>
      <c r="CE25" s="310"/>
      <c r="CF25" s="310"/>
      <c r="CG25" s="310"/>
      <c r="CH25" s="310"/>
      <c r="CI25" s="310"/>
      <c r="CJ25" s="310"/>
      <c r="CK25" s="310"/>
      <c r="CL25" s="310"/>
      <c r="CM25" s="310"/>
      <c r="CN25" s="310"/>
      <c r="CO25" s="311"/>
      <c r="CP25" s="311"/>
      <c r="CQ25" s="311"/>
      <c r="CR25" s="311"/>
      <c r="CS25" s="311"/>
      <c r="CT25" s="311"/>
      <c r="CU25" s="311"/>
      <c r="CV25" s="311"/>
      <c r="CW25" s="311"/>
      <c r="CX25" s="311"/>
      <c r="CY25" s="311"/>
      <c r="CZ25" s="311"/>
      <c r="DA25" s="311"/>
      <c r="DB25" s="311"/>
      <c r="DC25" s="311"/>
    </row>
    <row r="26" spans="1:107" ht="15" customHeight="1">
      <c r="A26" s="47"/>
      <c r="B26" s="313" t="s">
        <v>143</v>
      </c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5" t="s">
        <v>143</v>
      </c>
      <c r="AL26" s="315"/>
      <c r="AM26" s="315"/>
      <c r="AN26" s="315"/>
      <c r="AO26" s="315"/>
      <c r="AP26" s="315"/>
      <c r="AQ26" s="293" t="s">
        <v>143</v>
      </c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308" t="s">
        <v>143</v>
      </c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10" t="s">
        <v>143</v>
      </c>
      <c r="CA26" s="310"/>
      <c r="CB26" s="310"/>
      <c r="CC26" s="310"/>
      <c r="CD26" s="310"/>
      <c r="CE26" s="310"/>
      <c r="CF26" s="310"/>
      <c r="CG26" s="310"/>
      <c r="CH26" s="310"/>
      <c r="CI26" s="310"/>
      <c r="CJ26" s="310"/>
      <c r="CK26" s="310"/>
      <c r="CL26" s="310"/>
      <c r="CM26" s="310"/>
      <c r="CN26" s="310"/>
      <c r="CO26" s="311" t="s">
        <v>143</v>
      </c>
      <c r="CP26" s="311"/>
      <c r="CQ26" s="311"/>
      <c r="CR26" s="311"/>
      <c r="CS26" s="311"/>
      <c r="CT26" s="311"/>
      <c r="CU26" s="311"/>
      <c r="CV26" s="311"/>
      <c r="CW26" s="311"/>
      <c r="CX26" s="311"/>
      <c r="CY26" s="311"/>
      <c r="CZ26" s="311"/>
      <c r="DA26" s="311"/>
      <c r="DB26" s="311"/>
      <c r="DC26" s="311"/>
    </row>
    <row r="27" spans="1:107" ht="15" customHeight="1">
      <c r="A27" s="47"/>
      <c r="B27" s="313" t="s">
        <v>143</v>
      </c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292" t="s">
        <v>143</v>
      </c>
      <c r="AL27" s="292"/>
      <c r="AM27" s="292"/>
      <c r="AN27" s="292"/>
      <c r="AO27" s="292"/>
      <c r="AP27" s="292"/>
      <c r="AQ27" s="293" t="s">
        <v>143</v>
      </c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308" t="s">
        <v>143</v>
      </c>
      <c r="BH27" s="308"/>
      <c r="BI27" s="308"/>
      <c r="BJ27" s="308"/>
      <c r="BK27" s="308"/>
      <c r="BL27" s="308"/>
      <c r="BM27" s="308"/>
      <c r="BN27" s="308"/>
      <c r="BO27" s="308"/>
      <c r="BP27" s="308"/>
      <c r="BQ27" s="308"/>
      <c r="BR27" s="308"/>
      <c r="BS27" s="308"/>
      <c r="BT27" s="308"/>
      <c r="BU27" s="308"/>
      <c r="BV27" s="308"/>
      <c r="BW27" s="308"/>
      <c r="BX27" s="308"/>
      <c r="BY27" s="308"/>
      <c r="BZ27" s="310" t="s">
        <v>143</v>
      </c>
      <c r="CA27" s="310"/>
      <c r="CB27" s="310"/>
      <c r="CC27" s="310"/>
      <c r="CD27" s="310"/>
      <c r="CE27" s="310"/>
      <c r="CF27" s="310"/>
      <c r="CG27" s="310"/>
      <c r="CH27" s="310"/>
      <c r="CI27" s="310"/>
      <c r="CJ27" s="310"/>
      <c r="CK27" s="310"/>
      <c r="CL27" s="310"/>
      <c r="CM27" s="310"/>
      <c r="CN27" s="310"/>
      <c r="CO27" s="311" t="s">
        <v>143</v>
      </c>
      <c r="CP27" s="311"/>
      <c r="CQ27" s="311"/>
      <c r="CR27" s="311"/>
      <c r="CS27" s="311"/>
      <c r="CT27" s="311"/>
      <c r="CU27" s="311"/>
      <c r="CV27" s="311"/>
      <c r="CW27" s="311"/>
      <c r="CX27" s="311"/>
      <c r="CY27" s="311"/>
      <c r="CZ27" s="311"/>
      <c r="DA27" s="311"/>
      <c r="DB27" s="311"/>
      <c r="DC27" s="311"/>
    </row>
    <row r="28" spans="1:107" ht="15" customHeight="1">
      <c r="A28" s="47"/>
      <c r="B28" s="313" t="s">
        <v>143</v>
      </c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292" t="s">
        <v>143</v>
      </c>
      <c r="AL28" s="292"/>
      <c r="AM28" s="292"/>
      <c r="AN28" s="292"/>
      <c r="AO28" s="292"/>
      <c r="AP28" s="292"/>
      <c r="AQ28" s="293" t="s">
        <v>143</v>
      </c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308" t="s">
        <v>143</v>
      </c>
      <c r="BH28" s="308"/>
      <c r="BI28" s="308"/>
      <c r="BJ28" s="308"/>
      <c r="BK28" s="308"/>
      <c r="BL28" s="308"/>
      <c r="BM28" s="308"/>
      <c r="BN28" s="308"/>
      <c r="BO28" s="308"/>
      <c r="BP28" s="308"/>
      <c r="BQ28" s="308"/>
      <c r="BR28" s="308"/>
      <c r="BS28" s="308"/>
      <c r="BT28" s="308"/>
      <c r="BU28" s="308"/>
      <c r="BV28" s="308"/>
      <c r="BW28" s="308"/>
      <c r="BX28" s="308"/>
      <c r="BY28" s="308"/>
      <c r="BZ28" s="310" t="s">
        <v>143</v>
      </c>
      <c r="CA28" s="310"/>
      <c r="CB28" s="310"/>
      <c r="CC28" s="310"/>
      <c r="CD28" s="310"/>
      <c r="CE28" s="310"/>
      <c r="CF28" s="310"/>
      <c r="CG28" s="310"/>
      <c r="CH28" s="310"/>
      <c r="CI28" s="310"/>
      <c r="CJ28" s="310"/>
      <c r="CK28" s="310"/>
      <c r="CL28" s="310"/>
      <c r="CM28" s="310"/>
      <c r="CN28" s="310"/>
      <c r="CO28" s="311" t="s">
        <v>143</v>
      </c>
      <c r="CP28" s="311"/>
      <c r="CQ28" s="311"/>
      <c r="CR28" s="311"/>
      <c r="CS28" s="311"/>
      <c r="CT28" s="311"/>
      <c r="CU28" s="311"/>
      <c r="CV28" s="311"/>
      <c r="CW28" s="311"/>
      <c r="CX28" s="311"/>
      <c r="CY28" s="311"/>
      <c r="CZ28" s="311"/>
      <c r="DA28" s="311"/>
      <c r="DB28" s="311"/>
      <c r="DC28" s="311"/>
    </row>
    <row r="29" spans="1:107" ht="15" customHeight="1">
      <c r="A29" s="47"/>
      <c r="B29" s="313" t="s">
        <v>143</v>
      </c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292" t="s">
        <v>143</v>
      </c>
      <c r="AL29" s="292"/>
      <c r="AM29" s="292"/>
      <c r="AN29" s="292"/>
      <c r="AO29" s="292"/>
      <c r="AP29" s="292"/>
      <c r="AQ29" s="293" t="s">
        <v>143</v>
      </c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308" t="s">
        <v>143</v>
      </c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17" t="s">
        <v>143</v>
      </c>
      <c r="CA29" s="317"/>
      <c r="CB29" s="317"/>
      <c r="CC29" s="317"/>
      <c r="CD29" s="317"/>
      <c r="CE29" s="317"/>
      <c r="CF29" s="317"/>
      <c r="CG29" s="317"/>
      <c r="CH29" s="317"/>
      <c r="CI29" s="317"/>
      <c r="CJ29" s="317"/>
      <c r="CK29" s="317"/>
      <c r="CL29" s="317"/>
      <c r="CM29" s="317"/>
      <c r="CN29" s="317"/>
      <c r="CO29" s="311" t="s">
        <v>143</v>
      </c>
      <c r="CP29" s="311"/>
      <c r="CQ29" s="311"/>
      <c r="CR29" s="311"/>
      <c r="CS29" s="311"/>
      <c r="CT29" s="311"/>
      <c r="CU29" s="311"/>
      <c r="CV29" s="311"/>
      <c r="CW29" s="311"/>
      <c r="CX29" s="311"/>
      <c r="CY29" s="311"/>
      <c r="CZ29" s="311"/>
      <c r="DA29" s="311"/>
      <c r="DB29" s="311"/>
      <c r="DC29" s="311"/>
    </row>
    <row r="30" spans="1:107" ht="15" customHeight="1">
      <c r="A30" s="318" t="s">
        <v>83</v>
      </c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292" t="s">
        <v>84</v>
      </c>
      <c r="AL30" s="292"/>
      <c r="AM30" s="292"/>
      <c r="AN30" s="292"/>
      <c r="AO30" s="292"/>
      <c r="AP30" s="292"/>
      <c r="AQ30" s="293" t="s">
        <v>85</v>
      </c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  <c r="BG30" s="310">
        <f>BG31+BG33</f>
        <v>571618.9900000002</v>
      </c>
      <c r="BH30" s="310"/>
      <c r="BI30" s="310"/>
      <c r="BJ30" s="310"/>
      <c r="BK30" s="310"/>
      <c r="BL30" s="310"/>
      <c r="BM30" s="310"/>
      <c r="BN30" s="310"/>
      <c r="BO30" s="310"/>
      <c r="BP30" s="310"/>
      <c r="BQ30" s="310"/>
      <c r="BR30" s="310"/>
      <c r="BS30" s="310"/>
      <c r="BT30" s="310"/>
      <c r="BU30" s="310"/>
      <c r="BV30" s="310"/>
      <c r="BW30" s="310"/>
      <c r="BX30" s="310"/>
      <c r="BY30" s="310"/>
      <c r="BZ30" s="310">
        <f>BZ33+BZ31</f>
        <v>228993.75</v>
      </c>
      <c r="CA30" s="310"/>
      <c r="CB30" s="310"/>
      <c r="CC30" s="310"/>
      <c r="CD30" s="310"/>
      <c r="CE30" s="310"/>
      <c r="CF30" s="310"/>
      <c r="CG30" s="310"/>
      <c r="CH30" s="310"/>
      <c r="CI30" s="310"/>
      <c r="CJ30" s="310"/>
      <c r="CK30" s="310"/>
      <c r="CL30" s="310"/>
      <c r="CM30" s="310"/>
      <c r="CN30" s="310"/>
      <c r="CO30" s="290">
        <f>BG30-BZ30</f>
        <v>342625.2400000002</v>
      </c>
      <c r="CP30" s="290"/>
      <c r="CQ30" s="290"/>
      <c r="CR30" s="290"/>
      <c r="CS30" s="290"/>
      <c r="CT30" s="290"/>
      <c r="CU30" s="290"/>
      <c r="CV30" s="290"/>
      <c r="CW30" s="290"/>
      <c r="CX30" s="290"/>
      <c r="CY30" s="290"/>
      <c r="CZ30" s="290"/>
      <c r="DA30" s="290"/>
      <c r="DB30" s="290"/>
      <c r="DC30" s="290"/>
    </row>
    <row r="31" spans="1:107" ht="21.75" customHeight="1">
      <c r="A31" s="319" t="s">
        <v>86</v>
      </c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292" t="s">
        <v>87</v>
      </c>
      <c r="AL31" s="292"/>
      <c r="AM31" s="292"/>
      <c r="AN31" s="292"/>
      <c r="AO31" s="292"/>
      <c r="AP31" s="292"/>
      <c r="AQ31" s="293" t="s">
        <v>88</v>
      </c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310">
        <f>-стр1!BB17</f>
        <v>-9359800</v>
      </c>
      <c r="BH31" s="310"/>
      <c r="BI31" s="310"/>
      <c r="BJ31" s="310"/>
      <c r="BK31" s="310"/>
      <c r="BL31" s="310"/>
      <c r="BM31" s="310"/>
      <c r="BN31" s="310"/>
      <c r="BO31" s="310"/>
      <c r="BP31" s="310"/>
      <c r="BQ31" s="310"/>
      <c r="BR31" s="310"/>
      <c r="BS31" s="310"/>
      <c r="BT31" s="310"/>
      <c r="BU31" s="310"/>
      <c r="BV31" s="310"/>
      <c r="BW31" s="310"/>
      <c r="BX31" s="310"/>
      <c r="BY31" s="310"/>
      <c r="BZ31" s="310">
        <v>-3565642.62</v>
      </c>
      <c r="CA31" s="310"/>
      <c r="CB31" s="310"/>
      <c r="CC31" s="310"/>
      <c r="CD31" s="310"/>
      <c r="CE31" s="310"/>
      <c r="CF31" s="310"/>
      <c r="CG31" s="310"/>
      <c r="CH31" s="310"/>
      <c r="CI31" s="310"/>
      <c r="CJ31" s="310"/>
      <c r="CK31" s="310"/>
      <c r="CL31" s="310"/>
      <c r="CM31" s="310"/>
      <c r="CN31" s="310"/>
      <c r="CO31" s="311" t="s">
        <v>127</v>
      </c>
      <c r="CP31" s="311"/>
      <c r="CQ31" s="311"/>
      <c r="CR31" s="311"/>
      <c r="CS31" s="311"/>
      <c r="CT31" s="311"/>
      <c r="CU31" s="311"/>
      <c r="CV31" s="311"/>
      <c r="CW31" s="311"/>
      <c r="CX31" s="311"/>
      <c r="CY31" s="311"/>
      <c r="CZ31" s="311"/>
      <c r="DA31" s="311"/>
      <c r="DB31" s="311"/>
      <c r="DC31" s="311"/>
    </row>
    <row r="32" spans="1:107" ht="15" customHeight="1">
      <c r="A32" s="47"/>
      <c r="B32" s="313" t="s">
        <v>143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292" t="s">
        <v>143</v>
      </c>
      <c r="AL32" s="292"/>
      <c r="AM32" s="292"/>
      <c r="AN32" s="292"/>
      <c r="AO32" s="292"/>
      <c r="AP32" s="292"/>
      <c r="AQ32" s="293" t="s">
        <v>143</v>
      </c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308" t="s">
        <v>143</v>
      </c>
      <c r="BH32" s="308"/>
      <c r="BI32" s="308"/>
      <c r="BJ32" s="308"/>
      <c r="BK32" s="308"/>
      <c r="BL32" s="308"/>
      <c r="BM32" s="308"/>
      <c r="BN32" s="308"/>
      <c r="BO32" s="308"/>
      <c r="BP32" s="308"/>
      <c r="BQ32" s="308"/>
      <c r="BR32" s="308"/>
      <c r="BS32" s="308"/>
      <c r="BT32" s="308"/>
      <c r="BU32" s="308"/>
      <c r="BV32" s="308"/>
      <c r="BW32" s="308"/>
      <c r="BX32" s="308"/>
      <c r="BY32" s="308"/>
      <c r="BZ32" s="310" t="s">
        <v>143</v>
      </c>
      <c r="CA32" s="310"/>
      <c r="CB32" s="310"/>
      <c r="CC32" s="310"/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1" t="s">
        <v>68</v>
      </c>
      <c r="CP32" s="311"/>
      <c r="CQ32" s="311"/>
      <c r="CR32" s="311"/>
      <c r="CS32" s="311"/>
      <c r="CT32" s="311"/>
      <c r="CU32" s="311"/>
      <c r="CV32" s="311"/>
      <c r="CW32" s="311"/>
      <c r="CX32" s="311"/>
      <c r="CY32" s="311"/>
      <c r="CZ32" s="311"/>
      <c r="DA32" s="311"/>
      <c r="DB32" s="311"/>
      <c r="DC32" s="311"/>
    </row>
    <row r="33" spans="1:107" ht="24.75" customHeight="1">
      <c r="A33" s="320" t="s">
        <v>89</v>
      </c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292" t="s">
        <v>90</v>
      </c>
      <c r="AL33" s="292"/>
      <c r="AM33" s="292"/>
      <c r="AN33" s="292"/>
      <c r="AO33" s="292"/>
      <c r="AP33" s="292"/>
      <c r="AQ33" s="293" t="s">
        <v>91</v>
      </c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310">
        <f>стр2!AT8</f>
        <v>9931418.99</v>
      </c>
      <c r="BH33" s="310"/>
      <c r="BI33" s="310"/>
      <c r="BJ33" s="310"/>
      <c r="BK33" s="310"/>
      <c r="BL33" s="310"/>
      <c r="BM33" s="310"/>
      <c r="BN33" s="310"/>
      <c r="BO33" s="310"/>
      <c r="BP33" s="310"/>
      <c r="BQ33" s="310"/>
      <c r="BR33" s="310"/>
      <c r="BS33" s="310"/>
      <c r="BT33" s="310"/>
      <c r="BU33" s="310"/>
      <c r="BV33" s="310"/>
      <c r="BW33" s="310"/>
      <c r="BX33" s="310"/>
      <c r="BY33" s="310"/>
      <c r="BZ33" s="310">
        <v>3794636.37</v>
      </c>
      <c r="CA33" s="310"/>
      <c r="CB33" s="310"/>
      <c r="CC33" s="310"/>
      <c r="CD33" s="310"/>
      <c r="CE33" s="310"/>
      <c r="CF33" s="310"/>
      <c r="CG33" s="310"/>
      <c r="CH33" s="310"/>
      <c r="CI33" s="310"/>
      <c r="CJ33" s="310"/>
      <c r="CK33" s="310"/>
      <c r="CL33" s="310"/>
      <c r="CM33" s="310"/>
      <c r="CN33" s="310"/>
      <c r="CO33" s="311" t="s">
        <v>127</v>
      </c>
      <c r="CP33" s="311"/>
      <c r="CQ33" s="311"/>
      <c r="CR33" s="311"/>
      <c r="CS33" s="311"/>
      <c r="CT33" s="311"/>
      <c r="CU33" s="311"/>
      <c r="CV33" s="311"/>
      <c r="CW33" s="311"/>
      <c r="CX33" s="311"/>
      <c r="CY33" s="311"/>
      <c r="CZ33" s="311"/>
      <c r="DA33" s="311"/>
      <c r="DB33" s="311"/>
      <c r="DC33" s="311"/>
    </row>
    <row r="34" spans="1:107" ht="15" customHeight="1">
      <c r="A34" s="47"/>
      <c r="B34" s="313" t="s">
        <v>143</v>
      </c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285" t="s">
        <v>143</v>
      </c>
      <c r="AL34" s="285"/>
      <c r="AM34" s="285"/>
      <c r="AN34" s="285"/>
      <c r="AO34" s="285"/>
      <c r="AP34" s="285"/>
      <c r="AQ34" s="286" t="s">
        <v>143</v>
      </c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323" t="s">
        <v>143</v>
      </c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5" t="s">
        <v>143</v>
      </c>
      <c r="CA34" s="325"/>
      <c r="CB34" s="325"/>
      <c r="CC34" s="325"/>
      <c r="CD34" s="325"/>
      <c r="CE34" s="325"/>
      <c r="CF34" s="325"/>
      <c r="CG34" s="325"/>
      <c r="CH34" s="325"/>
      <c r="CI34" s="325"/>
      <c r="CJ34" s="325"/>
      <c r="CK34" s="325"/>
      <c r="CL34" s="325"/>
      <c r="CM34" s="325"/>
      <c r="CN34" s="325"/>
      <c r="CO34" s="321" t="s">
        <v>68</v>
      </c>
      <c r="CP34" s="321"/>
      <c r="CQ34" s="321"/>
      <c r="CR34" s="321"/>
      <c r="CS34" s="321"/>
      <c r="CT34" s="321"/>
      <c r="CU34" s="321"/>
      <c r="CV34" s="321"/>
      <c r="CW34" s="321"/>
      <c r="CX34" s="321"/>
      <c r="CY34" s="321"/>
      <c r="CZ34" s="321"/>
      <c r="DA34" s="321"/>
      <c r="DB34" s="321"/>
      <c r="DC34" s="321"/>
    </row>
    <row r="36" spans="1:107" ht="11.25" customHeight="1">
      <c r="A36" s="1" t="s">
        <v>92</v>
      </c>
      <c r="N36" s="48"/>
      <c r="O36" s="48"/>
      <c r="P36" s="48"/>
      <c r="Q36" s="48"/>
      <c r="R36" s="48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J36" s="322" t="s">
        <v>93</v>
      </c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2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</row>
    <row r="37" spans="1:107" ht="11.25" customHeight="1">
      <c r="A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324" t="s">
        <v>94</v>
      </c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J37" s="324" t="s">
        <v>95</v>
      </c>
      <c r="AK37" s="324"/>
      <c r="AL37" s="324"/>
      <c r="AM37" s="324"/>
      <c r="AN37" s="324"/>
      <c r="AO37" s="324"/>
      <c r="AP37" s="324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324"/>
      <c r="BK37" s="324"/>
      <c r="CM37" s="45"/>
      <c r="CN37" s="45"/>
      <c r="CO37" s="45"/>
      <c r="CP37" s="45"/>
      <c r="CQ37" s="45"/>
      <c r="CR37" s="45"/>
      <c r="CS37" s="45"/>
      <c r="CT37" s="45"/>
      <c r="CU37" s="50"/>
      <c r="CV37" s="50"/>
      <c r="CW37" s="50"/>
      <c r="CX37" s="50"/>
      <c r="CY37" s="45"/>
      <c r="CZ37" s="45"/>
      <c r="DA37" s="45"/>
      <c r="DB37" s="45"/>
      <c r="DC37" s="45"/>
    </row>
    <row r="38" spans="1:107" ht="11.25">
      <c r="A38" s="247" t="s">
        <v>96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CM38" s="45"/>
      <c r="CN38" s="45"/>
      <c r="CO38" s="45"/>
      <c r="CP38" s="45"/>
      <c r="CQ38" s="45"/>
      <c r="CR38" s="45"/>
      <c r="CS38" s="45"/>
      <c r="CT38" s="45"/>
      <c r="CU38" s="50"/>
      <c r="CV38" s="50"/>
      <c r="CW38" s="50"/>
      <c r="CX38" s="50"/>
      <c r="CY38" s="45"/>
      <c r="CZ38" s="45"/>
      <c r="DA38" s="45"/>
      <c r="DB38" s="45"/>
      <c r="DC38" s="45"/>
    </row>
    <row r="39" spans="1:107" ht="11.25">
      <c r="A39" s="247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J39" s="322" t="s">
        <v>210</v>
      </c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  <c r="AW39" s="322"/>
      <c r="AX39" s="322"/>
      <c r="AY39" s="322"/>
      <c r="AZ39" s="322"/>
      <c r="BA39" s="322"/>
      <c r="BB39" s="322"/>
      <c r="BC39" s="322"/>
      <c r="BD39" s="322"/>
      <c r="BE39" s="322"/>
      <c r="BF39" s="322"/>
      <c r="BG39" s="322"/>
      <c r="BH39" s="322"/>
      <c r="BI39" s="322"/>
      <c r="BJ39" s="322"/>
      <c r="BK39" s="322"/>
      <c r="CM39" s="45"/>
      <c r="CN39" s="45"/>
      <c r="CO39" s="45"/>
      <c r="CP39" s="45"/>
      <c r="CQ39" s="45"/>
      <c r="CR39" s="45"/>
      <c r="CS39" s="45"/>
      <c r="CT39" s="45"/>
      <c r="CU39" s="50"/>
      <c r="CV39" s="50"/>
      <c r="CW39" s="50"/>
      <c r="CX39" s="50"/>
      <c r="CY39" s="45"/>
      <c r="CZ39" s="45"/>
      <c r="DA39" s="45"/>
      <c r="DB39" s="45"/>
      <c r="DC39" s="45"/>
    </row>
    <row r="40" spans="1:107" ht="11.25" customHeight="1">
      <c r="A40" s="307" t="s">
        <v>97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J40" s="324" t="s">
        <v>95</v>
      </c>
      <c r="AK40" s="324"/>
      <c r="AL40" s="324"/>
      <c r="AM40" s="324"/>
      <c r="AN40" s="324"/>
      <c r="AO40" s="324"/>
      <c r="AP40" s="324"/>
      <c r="AQ40" s="324"/>
      <c r="AR40" s="324"/>
      <c r="AS40" s="324"/>
      <c r="AT40" s="324"/>
      <c r="AU40" s="324"/>
      <c r="AV40" s="324"/>
      <c r="AW40" s="324"/>
      <c r="AX40" s="324"/>
      <c r="AY40" s="324"/>
      <c r="AZ40" s="324"/>
      <c r="BA40" s="324"/>
      <c r="BB40" s="324"/>
      <c r="BC40" s="324"/>
      <c r="BD40" s="324"/>
      <c r="BE40" s="324"/>
      <c r="BF40" s="324"/>
      <c r="BG40" s="324"/>
      <c r="BH40" s="324"/>
      <c r="BI40" s="324"/>
      <c r="BJ40" s="324"/>
      <c r="BK40" s="324"/>
      <c r="CM40" s="45"/>
      <c r="CN40" s="45"/>
      <c r="CO40" s="45"/>
      <c r="CP40" s="45"/>
      <c r="CQ40" s="45"/>
      <c r="CR40" s="45"/>
      <c r="CS40" s="45"/>
      <c r="CT40" s="45"/>
      <c r="CU40" s="50"/>
      <c r="CV40" s="50"/>
      <c r="CW40" s="50"/>
      <c r="CX40" s="50"/>
      <c r="CY40" s="45"/>
      <c r="CZ40" s="45"/>
      <c r="DA40" s="45"/>
      <c r="DB40" s="45"/>
      <c r="DC40" s="45"/>
    </row>
    <row r="41" spans="1:107" ht="20.25" customHeight="1">
      <c r="A41" s="1" t="s">
        <v>98</v>
      </c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J41" s="322" t="s">
        <v>211</v>
      </c>
      <c r="AK41" s="322"/>
      <c r="AL41" s="322"/>
      <c r="AM41" s="322"/>
      <c r="AN41" s="322"/>
      <c r="AO41" s="322"/>
      <c r="AP41" s="322"/>
      <c r="AQ41" s="322"/>
      <c r="AR41" s="322"/>
      <c r="AS41" s="322"/>
      <c r="AT41" s="322"/>
      <c r="AU41" s="322"/>
      <c r="AV41" s="322"/>
      <c r="AW41" s="322"/>
      <c r="AX41" s="322"/>
      <c r="AY41" s="322"/>
      <c r="AZ41" s="322"/>
      <c r="BA41" s="322"/>
      <c r="BB41" s="322"/>
      <c r="BC41" s="322"/>
      <c r="BD41" s="322"/>
      <c r="BE41" s="322"/>
      <c r="BF41" s="322"/>
      <c r="BG41" s="322"/>
      <c r="BH41" s="322"/>
      <c r="BI41" s="322"/>
      <c r="BJ41" s="322"/>
      <c r="BK41" s="322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</row>
    <row r="42" spans="18:107" ht="11.25" customHeight="1">
      <c r="R42" s="324" t="s">
        <v>94</v>
      </c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49"/>
      <c r="AI42" s="49"/>
      <c r="AJ42" s="324" t="s">
        <v>95</v>
      </c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  <c r="AW42" s="324"/>
      <c r="AX42" s="324"/>
      <c r="AY42" s="324"/>
      <c r="AZ42" s="324"/>
      <c r="BA42" s="324"/>
      <c r="BB42" s="324"/>
      <c r="BC42" s="324"/>
      <c r="BD42" s="324"/>
      <c r="BE42" s="324"/>
      <c r="BF42" s="324"/>
      <c r="BG42" s="324"/>
      <c r="BH42" s="324"/>
      <c r="BI42" s="324"/>
      <c r="BJ42" s="324"/>
      <c r="BK42" s="324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</row>
    <row r="43" spans="83:107" ht="7.5" customHeight="1"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</row>
    <row r="44" spans="1:107" ht="15" customHeight="1">
      <c r="A44" s="326" t="s">
        <v>99</v>
      </c>
      <c r="B44" s="326"/>
      <c r="C44" s="327" t="s">
        <v>248</v>
      </c>
      <c r="D44" s="327"/>
      <c r="E44" s="327"/>
      <c r="F44" s="1" t="s">
        <v>99</v>
      </c>
      <c r="I44" s="322" t="s">
        <v>244</v>
      </c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6">
        <v>201</v>
      </c>
      <c r="Z44" s="326"/>
      <c r="AA44" s="326"/>
      <c r="AB44" s="326"/>
      <c r="AC44" s="326"/>
      <c r="AD44" s="328">
        <v>9</v>
      </c>
      <c r="AE44" s="328"/>
      <c r="AG44" s="1" t="s">
        <v>107</v>
      </c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</row>
    <row r="45" spans="1:107" ht="15" customHeight="1">
      <c r="A45" s="52"/>
      <c r="B45" s="52"/>
      <c r="C45" s="8"/>
      <c r="D45" s="8"/>
      <c r="E45" s="8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52"/>
      <c r="Z45" s="52"/>
      <c r="AA45" s="52"/>
      <c r="AB45" s="52"/>
      <c r="AC45" s="52"/>
      <c r="AD45" s="46"/>
      <c r="AE45" s="46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</row>
    <row r="46" spans="1:107" ht="15" customHeight="1">
      <c r="A46" s="52"/>
      <c r="B46" s="52"/>
      <c r="C46" s="8"/>
      <c r="D46" s="8"/>
      <c r="E46" s="8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52"/>
      <c r="Z46" s="52"/>
      <c r="AA46" s="52"/>
      <c r="AB46" s="52"/>
      <c r="AC46" s="52"/>
      <c r="AD46" s="46"/>
      <c r="AE46" s="46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</row>
    <row r="47" spans="1:107" ht="15" customHeight="1">
      <c r="A47" s="52"/>
      <c r="B47" s="52"/>
      <c r="C47" s="8"/>
      <c r="D47" s="8"/>
      <c r="E47" s="8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52"/>
      <c r="Z47" s="52"/>
      <c r="AA47" s="52"/>
      <c r="AB47" s="52"/>
      <c r="AC47" s="52"/>
      <c r="AD47" s="46"/>
      <c r="AE47" s="46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</row>
    <row r="48" spans="1:107" ht="15" customHeight="1">
      <c r="A48" s="52"/>
      <c r="B48" s="52"/>
      <c r="C48" s="8"/>
      <c r="D48" s="8"/>
      <c r="E48" s="8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52"/>
      <c r="Z48" s="52"/>
      <c r="AA48" s="52"/>
      <c r="AB48" s="52"/>
      <c r="AC48" s="52"/>
      <c r="AD48" s="46"/>
      <c r="AE48" s="46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</row>
    <row r="49" spans="1:107" ht="15" customHeight="1">
      <c r="A49" s="52"/>
      <c r="B49" s="52"/>
      <c r="C49" s="8"/>
      <c r="D49" s="8"/>
      <c r="E49" s="8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52"/>
      <c r="Z49" s="52"/>
      <c r="AA49" s="52"/>
      <c r="AB49" s="52"/>
      <c r="AC49" s="52"/>
      <c r="AD49" s="46"/>
      <c r="AE49" s="46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</row>
    <row r="50" spans="1:107" ht="15" customHeight="1">
      <c r="A50" s="52"/>
      <c r="B50" s="52"/>
      <c r="C50" s="8"/>
      <c r="D50" s="8"/>
      <c r="E50" s="8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52"/>
      <c r="Z50" s="52"/>
      <c r="AA50" s="52"/>
      <c r="AB50" s="52"/>
      <c r="AC50" s="52"/>
      <c r="AD50" s="46"/>
      <c r="AE50" s="46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</row>
    <row r="51" spans="1:107" ht="15" customHeight="1">
      <c r="A51" s="52"/>
      <c r="B51" s="52"/>
      <c r="C51" s="8"/>
      <c r="D51" s="8"/>
      <c r="E51" s="8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52"/>
      <c r="Z51" s="52"/>
      <c r="AA51" s="52"/>
      <c r="AB51" s="52"/>
      <c r="AC51" s="52"/>
      <c r="AD51" s="46"/>
      <c r="AE51" s="46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</row>
    <row r="52" spans="1:107" ht="15" customHeight="1">
      <c r="A52" s="52"/>
      <c r="B52" s="52"/>
      <c r="C52" s="8"/>
      <c r="D52" s="8"/>
      <c r="E52" s="8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52"/>
      <c r="Z52" s="52"/>
      <c r="AA52" s="52"/>
      <c r="AB52" s="52"/>
      <c r="AC52" s="52"/>
      <c r="AD52" s="46"/>
      <c r="AE52" s="46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</row>
    <row r="53" spans="1:107" ht="15" customHeight="1">
      <c r="A53" s="52"/>
      <c r="B53" s="52"/>
      <c r="C53" s="8"/>
      <c r="D53" s="8"/>
      <c r="E53" s="8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52"/>
      <c r="Z53" s="52"/>
      <c r="AA53" s="52"/>
      <c r="AB53" s="52"/>
      <c r="AC53" s="52"/>
      <c r="AD53" s="46"/>
      <c r="AE53" s="46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</row>
    <row r="54" spans="1:107" ht="15" customHeight="1">
      <c r="A54" s="52"/>
      <c r="B54" s="52"/>
      <c r="C54" s="8"/>
      <c r="D54" s="8"/>
      <c r="E54" s="8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52"/>
      <c r="Z54" s="52"/>
      <c r="AA54" s="52"/>
      <c r="AB54" s="52"/>
      <c r="AC54" s="52"/>
      <c r="AD54" s="46"/>
      <c r="AE54" s="46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</row>
    <row r="55" spans="1:107" ht="15" customHeight="1">
      <c r="A55" s="52"/>
      <c r="B55" s="52"/>
      <c r="C55" s="8"/>
      <c r="D55" s="8"/>
      <c r="E55" s="8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52"/>
      <c r="Z55" s="52"/>
      <c r="AA55" s="52"/>
      <c r="AB55" s="52"/>
      <c r="AC55" s="52"/>
      <c r="AD55" s="46"/>
      <c r="AE55" s="46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</row>
    <row r="56" spans="1:107" ht="15" customHeight="1">
      <c r="A56" s="52"/>
      <c r="B56" s="52"/>
      <c r="C56" s="8"/>
      <c r="D56" s="8"/>
      <c r="E56" s="8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52"/>
      <c r="Z56" s="52"/>
      <c r="AA56" s="52"/>
      <c r="AB56" s="52"/>
      <c r="AC56" s="52"/>
      <c r="AD56" s="46"/>
      <c r="AE56" s="46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</row>
    <row r="57" spans="1:107" ht="15" customHeight="1">
      <c r="A57" s="52"/>
      <c r="B57" s="52"/>
      <c r="C57" s="8"/>
      <c r="D57" s="8"/>
      <c r="E57" s="8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52"/>
      <c r="Z57" s="52"/>
      <c r="AA57" s="52"/>
      <c r="AB57" s="52"/>
      <c r="AC57" s="52"/>
      <c r="AD57" s="46"/>
      <c r="AE57" s="46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</row>
    <row r="58" spans="1:107" ht="15" customHeight="1">
      <c r="A58" s="52"/>
      <c r="B58" s="52"/>
      <c r="C58" s="8"/>
      <c r="D58" s="8"/>
      <c r="E58" s="8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52"/>
      <c r="Z58" s="52"/>
      <c r="AA58" s="52"/>
      <c r="AB58" s="52"/>
      <c r="AC58" s="52"/>
      <c r="AD58" s="46"/>
      <c r="AE58" s="46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</row>
    <row r="59" spans="1:107" ht="15" customHeight="1">
      <c r="A59" s="52"/>
      <c r="B59" s="52"/>
      <c r="C59" s="8"/>
      <c r="D59" s="8"/>
      <c r="E59" s="8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52"/>
      <c r="Z59" s="52"/>
      <c r="AA59" s="52"/>
      <c r="AB59" s="52"/>
      <c r="AC59" s="52"/>
      <c r="AD59" s="46"/>
      <c r="AE59" s="46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</row>
    <row r="60" spans="1:107" ht="15" customHeight="1">
      <c r="A60" s="52"/>
      <c r="B60" s="52"/>
      <c r="C60" s="8"/>
      <c r="D60" s="8"/>
      <c r="E60" s="8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52"/>
      <c r="Z60" s="52"/>
      <c r="AA60" s="52"/>
      <c r="AB60" s="52"/>
      <c r="AC60" s="52"/>
      <c r="AD60" s="46"/>
      <c r="AE60" s="46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</row>
    <row r="61" spans="1:107" ht="15" customHeight="1">
      <c r="A61" s="52"/>
      <c r="B61" s="52"/>
      <c r="C61" s="8"/>
      <c r="D61" s="8"/>
      <c r="E61" s="8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52"/>
      <c r="Z61" s="52"/>
      <c r="AA61" s="52"/>
      <c r="AB61" s="52"/>
      <c r="AC61" s="52"/>
      <c r="AD61" s="46"/>
      <c r="AE61" s="46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</row>
    <row r="62" spans="1:107" ht="15" customHeight="1">
      <c r="A62" s="52"/>
      <c r="B62" s="52"/>
      <c r="C62" s="8"/>
      <c r="D62" s="8"/>
      <c r="E62" s="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52"/>
      <c r="Z62" s="52"/>
      <c r="AA62" s="52"/>
      <c r="AB62" s="52"/>
      <c r="AC62" s="52"/>
      <c r="AD62" s="46"/>
      <c r="AE62" s="46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</row>
    <row r="63" spans="1:107" ht="15" customHeight="1">
      <c r="A63" s="52"/>
      <c r="B63" s="52"/>
      <c r="C63" s="8"/>
      <c r="D63" s="8"/>
      <c r="E63" s="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52"/>
      <c r="Z63" s="52"/>
      <c r="AA63" s="52"/>
      <c r="AB63" s="52"/>
      <c r="AC63" s="52"/>
      <c r="AD63" s="46"/>
      <c r="AE63" s="46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</row>
    <row r="64" spans="1:107" ht="15" customHeight="1">
      <c r="A64" s="52"/>
      <c r="B64" s="52"/>
      <c r="C64" s="8"/>
      <c r="D64" s="8"/>
      <c r="E64" s="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52"/>
      <c r="Z64" s="52"/>
      <c r="AA64" s="52"/>
      <c r="AB64" s="52"/>
      <c r="AC64" s="52"/>
      <c r="AD64" s="46"/>
      <c r="AE64" s="46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</row>
    <row r="65" spans="1:107" ht="15" customHeight="1">
      <c r="A65" s="52"/>
      <c r="B65" s="52"/>
      <c r="C65" s="8"/>
      <c r="D65" s="8"/>
      <c r="E65" s="8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52"/>
      <c r="Z65" s="52"/>
      <c r="AA65" s="52"/>
      <c r="AB65" s="52"/>
      <c r="AC65" s="52"/>
      <c r="AD65" s="46"/>
      <c r="AE65" s="46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</row>
    <row r="66" spans="1:107" ht="15" customHeight="1">
      <c r="A66" s="52"/>
      <c r="B66" s="52"/>
      <c r="C66" s="8"/>
      <c r="D66" s="8"/>
      <c r="E66" s="8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52"/>
      <c r="Z66" s="52"/>
      <c r="AA66" s="52"/>
      <c r="AB66" s="52"/>
      <c r="AC66" s="52"/>
      <c r="AD66" s="46"/>
      <c r="AE66" s="46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</row>
    <row r="67" spans="1:107" ht="15" customHeight="1">
      <c r="A67" s="52"/>
      <c r="B67" s="52"/>
      <c r="C67" s="8"/>
      <c r="D67" s="8"/>
      <c r="E67" s="8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52"/>
      <c r="Z67" s="52"/>
      <c r="AA67" s="52"/>
      <c r="AB67" s="52"/>
      <c r="AC67" s="52"/>
      <c r="AD67" s="46"/>
      <c r="AE67" s="46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</row>
    <row r="68" spans="59:107" ht="10.5" customHeight="1"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</row>
    <row r="69" spans="1:107" ht="18" customHeight="1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6"/>
    </row>
    <row r="70" spans="1:107" ht="18" customHeight="1">
      <c r="A70" s="57"/>
      <c r="B70" s="53"/>
      <c r="C70" s="329"/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53"/>
      <c r="AE70" s="53"/>
      <c r="AF70" s="322"/>
      <c r="AG70" s="322"/>
      <c r="AH70" s="322"/>
      <c r="AI70" s="322"/>
      <c r="AJ70" s="322"/>
      <c r="AK70" s="322"/>
      <c r="AL70" s="322"/>
      <c r="AM70" s="322"/>
      <c r="AN70" s="322"/>
      <c r="AO70" s="322"/>
      <c r="AP70" s="322"/>
      <c r="AQ70" s="322"/>
      <c r="AR70" s="322"/>
      <c r="AS70" s="322"/>
      <c r="AT70" s="53"/>
      <c r="AU70" s="53"/>
      <c r="AV70" s="322"/>
      <c r="AW70" s="322"/>
      <c r="AX70" s="322"/>
      <c r="AY70" s="322"/>
      <c r="AZ70" s="322"/>
      <c r="BA70" s="322"/>
      <c r="BB70" s="322"/>
      <c r="BC70" s="322"/>
      <c r="BD70" s="322"/>
      <c r="BE70" s="322"/>
      <c r="BF70" s="322"/>
      <c r="BG70" s="322"/>
      <c r="BH70" s="322"/>
      <c r="BI70" s="322"/>
      <c r="BJ70" s="322"/>
      <c r="BK70" s="322"/>
      <c r="BL70" s="322"/>
      <c r="BM70" s="322"/>
      <c r="BN70" s="322"/>
      <c r="BO70" s="322"/>
      <c r="BP70" s="322"/>
      <c r="BQ70" s="322"/>
      <c r="BR70" s="322"/>
      <c r="BS70" s="322"/>
      <c r="BT70" s="322"/>
      <c r="BU70" s="322"/>
      <c r="BV70" s="322"/>
      <c r="BW70" s="53"/>
      <c r="BX70" s="53"/>
      <c r="BY70" s="326"/>
      <c r="BZ70" s="326"/>
      <c r="CA70" s="327"/>
      <c r="CB70" s="327"/>
      <c r="CC70" s="327"/>
      <c r="CD70" s="7"/>
      <c r="CE70" s="53"/>
      <c r="CF70" s="53"/>
      <c r="CG70" s="322"/>
      <c r="CH70" s="322"/>
      <c r="CI70" s="322"/>
      <c r="CJ70" s="322"/>
      <c r="CK70" s="322"/>
      <c r="CL70" s="322"/>
      <c r="CM70" s="322"/>
      <c r="CN70" s="322"/>
      <c r="CO70" s="322"/>
      <c r="CP70" s="322"/>
      <c r="CQ70" s="322"/>
      <c r="CR70" s="326"/>
      <c r="CS70" s="326"/>
      <c r="CT70" s="326"/>
      <c r="CU70" s="326"/>
      <c r="CV70" s="326"/>
      <c r="CW70" s="328"/>
      <c r="CX70" s="328"/>
      <c r="CY70" s="53"/>
      <c r="CZ70" s="53"/>
      <c r="DA70" s="53"/>
      <c r="DB70" s="53"/>
      <c r="DC70" s="58"/>
    </row>
    <row r="71" spans="1:107" s="49" customFormat="1" ht="18" customHeight="1">
      <c r="A71" s="59"/>
      <c r="B71" s="60"/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61"/>
      <c r="AE71" s="61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  <c r="AQ71" s="330"/>
      <c r="AR71" s="330"/>
      <c r="AS71" s="330"/>
      <c r="AT71" s="61"/>
      <c r="AU71" s="61"/>
      <c r="AV71" s="330"/>
      <c r="AW71" s="330"/>
      <c r="AX71" s="330"/>
      <c r="AY71" s="330"/>
      <c r="AZ71" s="330"/>
      <c r="BA71" s="330"/>
      <c r="BB71" s="330"/>
      <c r="BC71" s="330"/>
      <c r="BD71" s="330"/>
      <c r="BE71" s="330"/>
      <c r="BF71" s="330"/>
      <c r="BG71" s="330"/>
      <c r="BH71" s="330"/>
      <c r="BI71" s="330"/>
      <c r="BJ71" s="330"/>
      <c r="BK71" s="330"/>
      <c r="BL71" s="330"/>
      <c r="BM71" s="330"/>
      <c r="BN71" s="330"/>
      <c r="BO71" s="330"/>
      <c r="BP71" s="330"/>
      <c r="BQ71" s="330"/>
      <c r="BR71" s="330"/>
      <c r="BS71" s="330"/>
      <c r="BT71" s="330"/>
      <c r="BU71" s="330"/>
      <c r="BV71" s="33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13"/>
      <c r="DB71" s="60"/>
      <c r="DC71" s="62"/>
    </row>
  </sheetData>
  <sheetProtection selectLockedCells="1" selectUnlockedCells="1"/>
  <mergeCells count="201">
    <mergeCell ref="C71:AC71"/>
    <mergeCell ref="AF71:AS71"/>
    <mergeCell ref="AV71:BV71"/>
    <mergeCell ref="CA70:CC70"/>
    <mergeCell ref="CG70:CQ70"/>
    <mergeCell ref="CR70:CV70"/>
    <mergeCell ref="CW70:CX70"/>
    <mergeCell ref="C70:AC70"/>
    <mergeCell ref="AF70:AS70"/>
    <mergeCell ref="AV70:BV70"/>
    <mergeCell ref="BY70:BZ70"/>
    <mergeCell ref="R41:AG41"/>
    <mergeCell ref="AJ41:BK41"/>
    <mergeCell ref="R42:AG42"/>
    <mergeCell ref="AJ42:BK42"/>
    <mergeCell ref="A44:B44"/>
    <mergeCell ref="C44:E44"/>
    <mergeCell ref="I44:X44"/>
    <mergeCell ref="Y44:AC44"/>
    <mergeCell ref="AD44:AE44"/>
    <mergeCell ref="N37:AG37"/>
    <mergeCell ref="AJ37:BK37"/>
    <mergeCell ref="A38:AH39"/>
    <mergeCell ref="AJ39:BK39"/>
    <mergeCell ref="A40:AH40"/>
    <mergeCell ref="AJ40:BK40"/>
    <mergeCell ref="BZ34:CN34"/>
    <mergeCell ref="CO34:DC34"/>
    <mergeCell ref="S36:AG36"/>
    <mergeCell ref="AJ36:BK36"/>
    <mergeCell ref="B34:AJ34"/>
    <mergeCell ref="AK34:AP34"/>
    <mergeCell ref="AQ34:BF34"/>
    <mergeCell ref="BG34:BY34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BZ30:CN30"/>
    <mergeCell ref="CO30:DC30"/>
    <mergeCell ref="BZ31:CN31"/>
    <mergeCell ref="CO31:DC31"/>
    <mergeCell ref="BZ33:CN33"/>
    <mergeCell ref="CO33:DC33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29:AJ29"/>
    <mergeCell ref="AK29:AP29"/>
    <mergeCell ref="AQ29:BF29"/>
    <mergeCell ref="BG29:BY29"/>
    <mergeCell ref="AQ28:BF28"/>
    <mergeCell ref="BG28:BY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7:AJ27"/>
    <mergeCell ref="AK27:AP27"/>
    <mergeCell ref="AQ27:BF27"/>
    <mergeCell ref="BG27:BY27"/>
    <mergeCell ref="B28:AJ28"/>
    <mergeCell ref="AK28:AP28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B22:AJ22"/>
    <mergeCell ref="AK22:AP22"/>
    <mergeCell ref="AQ22:BF22"/>
    <mergeCell ref="BG22:BY22"/>
    <mergeCell ref="BZ22:CN22"/>
    <mergeCell ref="CO22:DC22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Z13:CN13"/>
    <mergeCell ref="CO13:DC13"/>
    <mergeCell ref="BZ14:CN14"/>
    <mergeCell ref="CO14:DC14"/>
    <mergeCell ref="BZ16:CN16"/>
    <mergeCell ref="CO16:DC16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A7:AJ7"/>
    <mergeCell ref="AK7:AP8"/>
    <mergeCell ref="AQ7:BF8"/>
    <mergeCell ref="BG7:BY8"/>
    <mergeCell ref="A8:AJ8"/>
    <mergeCell ref="BZ11:CN11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2019-05-14T13:10:14Z</cp:lastPrinted>
  <dcterms:modified xsi:type="dcterms:W3CDTF">2019-06-05T10:45:14Z</dcterms:modified>
  <cp:category/>
  <cp:version/>
  <cp:contentType/>
  <cp:contentStatus/>
</cp:coreProperties>
</file>